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workbookPr/>
  <sheets>
    <sheet state="visible" name="rawdata" sheetId="1" r:id="rId3"/>
    <sheet state="visible" name="TagDictionary" sheetId="2" r:id="rId4"/>
    <sheet state="visible" name="Instructions" sheetId="3" r:id="rId5"/>
    <sheet state="visible" name="_g2" sheetId="4" r:id="rId6"/>
    <sheet state="visible" name="Mappings" sheetId="5" r:id="rId7"/>
    <sheet state="visible" name="CleanData" sheetId="6" r:id="rId8"/>
    <sheet state="visible" name="Guidance1" sheetId="7" r:id="rId9"/>
    <sheet state="visible" name="Guidance2" sheetId="8" r:id="rId10"/>
  </sheets>
  <definedNames/>
  <calcPr/>
</workbook>
</file>

<file path=xl/sharedStrings.xml><?xml version="1.0" encoding="utf-8"?>
<sst xmlns="http://schemas.openxmlformats.org/spreadsheetml/2006/main" count="5125" uniqueCount="1180">
  <si>
    <t>Aims</t>
  </si>
  <si>
    <t>To tag a collection of interactive works</t>
  </si>
  <si>
    <t>Uses</t>
  </si>
  <si>
    <t>Explore how schema evolves from tagsonomies</t>
  </si>
  <si>
    <t>Build a reference collection for classes and research</t>
  </si>
  <si>
    <t>Use machine learning techniques to help make curatorial decisions over a body of works</t>
  </si>
  <si>
    <t>Plan</t>
  </si>
  <si>
    <t>Identify, record and tag a body of interactive works N = 100</t>
  </si>
  <si>
    <t>//</t>
  </si>
  <si>
    <t>Examine the tagsonomy and looks for ways to formalise towards a schema</t>
  </si>
  <si>
    <t>a</t>
  </si>
  <si>
    <t>Implement rules to help enforce schema (excel formulas)</t>
  </si>
  <si>
    <t>Grow the collection to N = 500</t>
  </si>
  <si>
    <t>*</t>
  </si>
  <si>
    <t>Expect there to be some jumping between 1 &amp; 2 &amp; 3</t>
  </si>
  <si>
    <t>Convert to A/XRFF and analyse in Weka -or- CSV and analyse in R -or- someformat to analyse in someprogram(probably that we write)</t>
  </si>
  <si>
    <t>Invent scenarios: QUestions we can answer from the collection. Curatorial in nature. Maybe an interactive visualisation? Like a timeline of interactive projects?</t>
  </si>
  <si>
    <t>Make a neat presentation / video</t>
  </si>
  <si>
    <t>Format for a compound tag is: [attribute_value]</t>
  </si>
  <si>
    <t>language_processing, tech_dmx, gear_projector</t>
  </si>
  <si>
    <t>theme_futuristic, theme_historic</t>
  </si>
  <si>
    <t>message_psa, message_advertising</t>
  </si>
  <si>
    <t>For ET</t>
  </si>
  <si>
    <t>Look for other data quality auditing things; like missing tag prefixes</t>
  </si>
  <si>
    <t>The Tag Dictionary</t>
  </si>
  <si>
    <t>Title</t>
  </si>
  <si>
    <t>Author</t>
  </si>
  <si>
    <t>Description</t>
  </si>
  <si>
    <t>URLPage</t>
  </si>
  <si>
    <t>Tag</t>
  </si>
  <si>
    <t>Definition</t>
  </si>
  <si>
    <t>Examples</t>
  </si>
  <si>
    <t>form_</t>
  </si>
  <si>
    <t>URLVideo</t>
  </si>
  <si>
    <t>Year</t>
  </si>
  <si>
    <t>Location</t>
  </si>
  <si>
    <t xml:space="preserve">General form of overall piece of work </t>
  </si>
  <si>
    <t>gear_</t>
  </si>
  <si>
    <t>tech_</t>
  </si>
  <si>
    <t>theme_</t>
  </si>
  <si>
    <t>type_</t>
  </si>
  <si>
    <t>function_</t>
  </si>
  <si>
    <t>Star Canvas</t>
  </si>
  <si>
    <t>B-Reel</t>
  </si>
  <si>
    <t>Interactive guestbook in the form of a giant star chart</t>
  </si>
  <si>
    <t>Spreadsheet for feed Guidance2: Do we have tags in all groups for items?</t>
  </si>
  <si>
    <t>http://www.b-reel.com/projects/digital/case/492/star-canvas</t>
  </si>
  <si>
    <t>Add a "y" to the first column to supress warnings for this item. Only do this is no information is available for the missing tag group.</t>
  </si>
  <si>
    <t>Check</t>
  </si>
  <si>
    <t>Check Tag Group Prefixes</t>
  </si>
  <si>
    <t>CheckedbyRN</t>
  </si>
  <si>
    <t>Priority</t>
  </si>
  <si>
    <t>Sentence</t>
  </si>
  <si>
    <t>form</t>
  </si>
  <si>
    <t>gear</t>
  </si>
  <si>
    <t>tech</t>
  </si>
  <si>
    <t>theme</t>
  </si>
  <si>
    <t>type</t>
  </si>
  <si>
    <t>function</t>
  </si>
  <si>
    <t>London, England</t>
  </si>
  <si>
    <t>gear_leapmotion</t>
  </si>
  <si>
    <t>form_installation</t>
  </si>
  <si>
    <t>gear_projector</t>
  </si>
  <si>
    <t>theme_tech</t>
  </si>
  <si>
    <t>form_interactive</t>
  </si>
  <si>
    <t>gear_screen</t>
  </si>
  <si>
    <t>tech_nodejs</t>
  </si>
  <si>
    <t>tech_webgl</t>
  </si>
  <si>
    <t>function_touch</t>
  </si>
  <si>
    <t>type_interactive</t>
  </si>
  <si>
    <t>SCI Map Interactive Presentation</t>
  </si>
  <si>
    <t>2Rise</t>
  </si>
  <si>
    <t>Wall Mapping // Interactive Touch Presentation</t>
  </si>
  <si>
    <t>http://www.design2rise.com/projects/sci-map/</t>
  </si>
  <si>
    <t>Munich, Germany</t>
  </si>
  <si>
    <t>form_VR</t>
  </si>
  <si>
    <t>form_map</t>
  </si>
  <si>
    <t>theme_futuristic</t>
  </si>
  <si>
    <t>tech_3D</t>
  </si>
  <si>
    <t xml:space="preserve">3D Car visualisation </t>
  </si>
  <si>
    <t>Mappings</t>
  </si>
  <si>
    <t>Interactive Touch Presentation, for Mecedes</t>
  </si>
  <si>
    <t>http://www.design2rise.com/projects/futuristic-car-configurator/</t>
  </si>
  <si>
    <t>Mappings are used to map one tag from the raw data into another for the cleaned output data. This is most useful for aggreating singleton tags in data export without having to lose the data in the original</t>
  </si>
  <si>
    <t>It generally should not be used for fixing tags that are mistakes.</t>
  </si>
  <si>
    <t>From Tag</t>
  </si>
  <si>
    <t>To Tag</t>
  </si>
  <si>
    <t>gear_projectors</t>
  </si>
  <si>
    <t>gear_projectorx2</t>
  </si>
  <si>
    <t>gear_screens</t>
  </si>
  <si>
    <t>function_multitouch</t>
  </si>
  <si>
    <t>tech_ventuz</t>
  </si>
  <si>
    <t>Virtual Reality Room</t>
  </si>
  <si>
    <t>Interactive Virtual Reality Room</t>
  </si>
  <si>
    <t>http://www.design2rise.com/projects/vr-room/</t>
  </si>
  <si>
    <t>gear_oculus</t>
  </si>
  <si>
    <t>function_motion</t>
  </si>
  <si>
    <t>Season One - Realtime 3D miniGame</t>
  </si>
  <si>
    <t xml:space="preserve">Interactive touch game </t>
  </si>
  <si>
    <t>http://www.design2rise.com/projects/season-one/</t>
  </si>
  <si>
    <t>form_game</t>
  </si>
  <si>
    <t>tech_tablet</t>
  </si>
  <si>
    <t>Media Carpet</t>
  </si>
  <si>
    <t>Highly modern interactive map of Turkmenistan rail network</t>
  </si>
  <si>
    <t>http://www.design2rise.com/projects/media-carpet/</t>
  </si>
  <si>
    <t xml:space="preserve">form_presentation </t>
  </si>
  <si>
    <t>tech_screen</t>
  </si>
  <si>
    <t xml:space="preserve">Transformation Forum </t>
  </si>
  <si>
    <t>Presentation on Multi-Display Video Wall with MonkeyBook Interactive</t>
  </si>
  <si>
    <t>http://www.design2rise.com/projects/transformation-forum-2014/</t>
  </si>
  <si>
    <t>Astana, Kazakhstan</t>
  </si>
  <si>
    <t>tech_monkeybook</t>
  </si>
  <si>
    <t>Audi IT Interactive Presentation</t>
  </si>
  <si>
    <t xml:space="preserve">Interactive Touch presentation for the Audi IT </t>
  </si>
  <si>
    <t>http://www.design2rise.com/projects/audi-it/</t>
  </si>
  <si>
    <t>Aircraft Interactive Presentation</t>
  </si>
  <si>
    <t>Interactive Aircraft App</t>
  </si>
  <si>
    <t>http://www.design2rise.com/projects/aircraft-interface/</t>
  </si>
  <si>
    <t>form_app</t>
  </si>
  <si>
    <t>gear_tablet</t>
  </si>
  <si>
    <t>Infinity Room</t>
  </si>
  <si>
    <t>Refik Anadol</t>
  </si>
  <si>
    <t>immersive environment project by Refik Anadol.</t>
  </si>
  <si>
    <t>http://www.refikanadol.com/works/infinity-room/</t>
  </si>
  <si>
    <t>Istanbul, Turkey</t>
  </si>
  <si>
    <t>tech_sound</t>
  </si>
  <si>
    <t>tech_video</t>
  </si>
  <si>
    <t>form_virtual</t>
  </si>
  <si>
    <t>function_sound</t>
  </si>
  <si>
    <t xml:space="preserve">N Building </t>
  </si>
  <si>
    <t>Terada design</t>
  </si>
  <si>
    <t xml:space="preserve">N Building is a commercial structure located near Tachikawa station, which takes QR codes to the next level with Iphone technology. </t>
  </si>
  <si>
    <t>http://www.teradadesign.com/works/architecture/n-building.html</t>
  </si>
  <si>
    <t>Tachikawa, Tokyo, Japan</t>
  </si>
  <si>
    <t>form_signage</t>
  </si>
  <si>
    <t>gear_phone</t>
  </si>
  <si>
    <t>tech_qrcode</t>
  </si>
  <si>
    <t>type_commercial</t>
  </si>
  <si>
    <t>Night lights</t>
  </si>
  <si>
    <t>YesYesNo</t>
  </si>
  <si>
    <t>Turning the Auckland Ferry Building into an interactive playground</t>
  </si>
  <si>
    <t>http://www.yesyesno.com/night-lights</t>
  </si>
  <si>
    <t>Auckland, New Zealand</t>
  </si>
  <si>
    <t>tech_blobdetect</t>
  </si>
  <si>
    <t>tech_motion</t>
  </si>
  <si>
    <t>tech_lights</t>
  </si>
  <si>
    <t>Experience Mobile Mobile</t>
  </si>
  <si>
    <t>James Theophane</t>
  </si>
  <si>
    <t>Mobile Mobile – An Interactive Installation using old mobile phones to redefine the modern christmas tree</t>
  </si>
  <si>
    <t>http://theophane.co.uk/2009/12/09/mobile-mobile-an-interactive-installation/</t>
  </si>
  <si>
    <t>tech_wifi</t>
  </si>
  <si>
    <t>ID</t>
  </si>
  <si>
    <t>form_sound</t>
  </si>
  <si>
    <t>Compilation Video</t>
  </si>
  <si>
    <t>Zimoun</t>
  </si>
  <si>
    <t>Sound Architectures, Sculptures &amp; Installations created by Zimoun</t>
  </si>
  <si>
    <t>http://www.zimoun.net/</t>
  </si>
  <si>
    <t>Switzerland</t>
  </si>
  <si>
    <t>form_sculpture</t>
  </si>
  <si>
    <t>theme_space</t>
  </si>
  <si>
    <t>tech_arduino</t>
  </si>
  <si>
    <t>gear_none</t>
  </si>
  <si>
    <t>Le Nuage</t>
  </si>
  <si>
    <t>SUPERBIEN</t>
  </si>
  <si>
    <t>The cloud is an atmospheric event occurred during the Nuit Blanche 2009 on the wall of the courtyard of 102 rue du Faubourg Poissonnière in Paris.</t>
  </si>
  <si>
    <t>http://www.superbien.fr/</t>
  </si>
  <si>
    <t>Paris, France</t>
  </si>
  <si>
    <t>form_projection</t>
  </si>
  <si>
    <t>Interactive MultiTouch Sphere</t>
  </si>
  <si>
    <t>Seeper</t>
  </si>
  <si>
    <t>Exploring natural user interaction and ubiquitous computing to create multi-sensory experiences and memories.</t>
  </si>
  <si>
    <t>http://seeper.com/</t>
  </si>
  <si>
    <t>SCATTERED PIXEL</t>
  </si>
  <si>
    <t xml:space="preserve">Visual System </t>
  </si>
  <si>
    <t>Scattered Pixels" is a new interactive volumetric install the Visual System group. Presented by the theater of the Agora Evry National Theatre - Essonne.</t>
  </si>
  <si>
    <t>http://www.visualsystem.org/</t>
  </si>
  <si>
    <t>gear_lights</t>
  </si>
  <si>
    <t>Digital Wallpaper</t>
  </si>
  <si>
    <t>Strukt</t>
  </si>
  <si>
    <t xml:space="preserve">Digital Wallpaper for Büro Hirzberger shop space. </t>
  </si>
  <si>
    <t>http://strukt.com/portfolio/interactive-installations/</t>
  </si>
  <si>
    <t>Vienna, austria</t>
  </si>
  <si>
    <t>tech_vvvv</t>
  </si>
  <si>
    <t>function_tough</t>
  </si>
  <si>
    <t>3X5X8</t>
  </si>
  <si>
    <t>Interactive installation at Galerie ISDN Causa ( Paris ) . It captures video from your mobile phone and turns them into light device .</t>
  </si>
  <si>
    <t>http://www.visualsystem.org/3X5X8</t>
  </si>
  <si>
    <t>Paris,France</t>
  </si>
  <si>
    <t>tech_projection</t>
  </si>
  <si>
    <t>form_video</t>
  </si>
  <si>
    <t>LIGHT WHISPER</t>
  </si>
  <si>
    <t>Whisper Light is constantly changing depending on the light and the viewer's position : At the crossroads of art and light whisper technology provides an image "high tech"</t>
  </si>
  <si>
    <t>http://www.visualsystem.org/LIGHT-WHISPER</t>
  </si>
  <si>
    <t>MACY'S</t>
  </si>
  <si>
    <t>Eleven French and American artists have been invited to create installations especially for these highly visible showcase windows.</t>
  </si>
  <si>
    <t>http://www.visualsystem.org/MACY-S</t>
  </si>
  <si>
    <t>A DIGITAL EXPERIENCE</t>
  </si>
  <si>
    <t>Here is a first insight of our exhibition at FIAF galery in New York City, a longer video will follow.</t>
  </si>
  <si>
    <t>http://www.visualsystem.org/A-DIGITAL-EXPERIENCE</t>
  </si>
  <si>
    <t>48x48</t>
  </si>
  <si>
    <t>Digitalnights Singapore 2010 - 48X48 on the famous Orchard Road</t>
  </si>
  <si>
    <t>http://www.visualsystem.org/48X48-1</t>
  </si>
  <si>
    <t>Singapore</t>
  </si>
  <si>
    <t>type_wall</t>
  </si>
  <si>
    <t>BLUE RIDER</t>
  </si>
  <si>
    <t xml:space="preserve"> I am the Blue Rider and I like excess.
I crossed China with my electric bike to connect the historic province of Canton
the ambitious , modern and disproportionate city of Shanghai. </t>
  </si>
  <si>
    <t>http://www.visualsystem.org/BLUE-RIDER</t>
  </si>
  <si>
    <t>China</t>
  </si>
  <si>
    <t>eWerk</t>
  </si>
  <si>
    <t>seeper marked the launch of the new AMD Vision APU with an architectural projection mapping that blew the crowds away.</t>
  </si>
  <si>
    <t>http://seeper.com/ewerk/</t>
  </si>
  <si>
    <t>Berlin,Germany</t>
  </si>
  <si>
    <t>Immersion</t>
  </si>
  <si>
    <t xml:space="preserve">seeper ran a week of workshops at Baskerville School for young people with autistic spectrum disorders and complex difficulties. </t>
  </si>
  <si>
    <t>http://seeper.com/baskerville/</t>
  </si>
  <si>
    <t>?</t>
  </si>
  <si>
    <t>Birmingham, England</t>
  </si>
  <si>
    <t>gear_webcam</t>
  </si>
  <si>
    <t>Target Neutral</t>
  </si>
  <si>
    <t>seeper have created an interactive game to be showcased at the athletes village &amp; media centre during the London games.</t>
  </si>
  <si>
    <t>http://seeper.com/target-neutral/</t>
  </si>
  <si>
    <t>Watchmen</t>
  </si>
  <si>
    <t>Secret Cinema staged a theatrical secret launch of the film Watchmen that filled the tunnels beneath London Bridge with actors, live music, film scenes and endless nooks of entertainment.</t>
  </si>
  <si>
    <t>http://seeper.com/watchmen/</t>
  </si>
  <si>
    <t>form_hologram</t>
  </si>
  <si>
    <t>type_projection</t>
  </si>
  <si>
    <t>theme_historical</t>
  </si>
  <si>
    <t>Airside Touch Toy</t>
  </si>
  <si>
    <t>Seeper was approached to create an interactive experience for the launch of an agency anthology.</t>
  </si>
  <si>
    <t>http://seeper.com/airside-touch-toy/</t>
  </si>
  <si>
    <t>James Bond BFI</t>
  </si>
  <si>
    <t>As your fingers glide across the surface, tossing files and pictures across the table to your comrades, accessing cctv cameras and browsing maps… there’s no escaping it… the indelible coolness of Bond is coursing through you…</t>
  </si>
  <si>
    <t>http://seeper.com/james-bond-bfi/</t>
  </si>
  <si>
    <t>Toyota IQ</t>
  </si>
  <si>
    <t>Toyota asked Seeper for something that would catch people’s attention and hold it, engaging passers-by in the pop-up stand and intriguing them to discover more.</t>
  </si>
  <si>
    <t>http://seeper.com/toyota-iq/</t>
  </si>
  <si>
    <t>tech_webcam</t>
  </si>
  <si>
    <t>Decode Lab V&amp;A</t>
  </si>
  <si>
    <t>This project gave us a chance to unlock the intoxicating experience that is the jam to those without training or confidence – capturing the essence of the experience and using technology to fill in the gaps in knowledge.</t>
  </si>
  <si>
    <t>http://seeper.com/decode-lab-va/</t>
  </si>
  <si>
    <t>82 Dean Street</t>
  </si>
  <si>
    <t>making static environments into something with breath and movement and soul.</t>
  </si>
  <si>
    <t>http://seeper.com/82-dean-street/</t>
  </si>
  <si>
    <t>Shreks Adventure</t>
  </si>
  <si>
    <t xml:space="preserve">seeper’s multi-sensory, immersive special effects and show control creates the magic, transporting visitors to Shrek! Adventure. </t>
  </si>
  <si>
    <t>http://seeper.com/shreks-adventure/</t>
  </si>
  <si>
    <t>Kinetic Playground</t>
  </si>
  <si>
    <t>Why can’t playgrounds be reactive? Why shouldn’t children, and adults, have a part in creating their own environment? Looking for a future in which everyone can impact their world visually, seeper built this simple and playful light installation game for Nokia’s Little Amazing Show.</t>
  </si>
  <si>
    <t>http://seeper.com/kinetic-playground/</t>
  </si>
  <si>
    <t>Castle Museum Linz</t>
  </si>
  <si>
    <t xml:space="preserve">The new and modern add-on to the Castle Museum Linz in Upper Austria is home to a permanent installation of the Struktable. </t>
  </si>
  <si>
    <t>http://strukt.com/2010/schlossmuseum-multitouch/</t>
  </si>
  <si>
    <t>theme_map</t>
  </si>
  <si>
    <t>tech_movement</t>
  </si>
  <si>
    <t>Energie Steiermark E-Wonderworld</t>
  </si>
  <si>
    <t>It showcases various interactive exhibits about energy consumption, renewable energy and the impact of energy in everyday life.</t>
  </si>
  <si>
    <t>http://strukt.com/2010/energie-steiermark-struktable/</t>
  </si>
  <si>
    <t>Android Wear</t>
  </si>
  <si>
    <t>Setting the design standard for Android Wear watch faces</t>
  </si>
  <si>
    <t>http://www.b-reel.com/projects/android-wear</t>
  </si>
  <si>
    <t>New York, USA</t>
  </si>
  <si>
    <t>form_product</t>
  </si>
  <si>
    <t>Live Drive</t>
  </si>
  <si>
    <t>Virtual test drive, from Mitsubishi, and B-Reel</t>
  </si>
  <si>
    <t>http://www.b-reel.com/projects/live-drive</t>
  </si>
  <si>
    <t>Los angeles, USA</t>
  </si>
  <si>
    <t>tech_robotics</t>
  </si>
  <si>
    <t>tech_GPS</t>
  </si>
  <si>
    <t>function_mouse</t>
  </si>
  <si>
    <t>theme_education</t>
  </si>
  <si>
    <t>MADEXINTEL VIDEO WALL</t>
  </si>
  <si>
    <t>Patten studio</t>
  </si>
  <si>
    <t>Patten Studio created a RealSense-powered interactive video wall in collaboration with LEGS Media to set the tone for the numerous MADE Fashion Week events celebrating technology’s role in fashion.</t>
  </si>
  <si>
    <t>http://www.pattenstudio.com/intel-nyfw2015/</t>
  </si>
  <si>
    <t>form_wall</t>
  </si>
  <si>
    <t>THUMBLES</t>
  </si>
  <si>
    <t>Thumbles are small robots that drive around on a tabletop surface under computer control to create a new type of interface.</t>
  </si>
  <si>
    <t>http://www.pattenstudio.com/thumbles/</t>
  </si>
  <si>
    <t>SCIENCE MILL EXHIBITS</t>
  </si>
  <si>
    <t>The Science Mill seeks to promote large industries in Texas which may be lesser known to students, creating interest in areas where there are greater employment opportunities.</t>
  </si>
  <si>
    <t>http://www.pattenstudio.com/science-mill/</t>
  </si>
  <si>
    <t>Texas, USA</t>
  </si>
  <si>
    <t>form_exhibition</t>
  </si>
  <si>
    <t>BIG KEEZY</t>
  </si>
  <si>
    <t>Patten Studio created a large-scale interactive audio sampler, bringing the Keezy app to life for SXSW at AT&amp;T’s Mobile Movement showcase.</t>
  </si>
  <si>
    <t>http://www.pattenstudio.com/big-keezy/</t>
  </si>
  <si>
    <t>SUPER BOWL XLVIII AND 2014 WINTER OLYMPICS</t>
  </si>
  <si>
    <t>In collaboration with PixMob, Patten Studio activated 80,000 Super Bowl fans and performers during the 2014 Winter Olympics opening ceremony to create massive infra-red-controlled light canvases.</t>
  </si>
  <si>
    <t>http://www.pattenstudio.com/super-bowl-olympics/</t>
  </si>
  <si>
    <t>The cool wall</t>
  </si>
  <si>
    <t>NV Interactive</t>
  </si>
  <si>
    <t xml:space="preserve">An app that creates an experience of the cool wall from Top Gear </t>
  </si>
  <si>
    <t>http://www.nvinteractive.co.nz/our-work/bbc-top-gear-cool-wall</t>
  </si>
  <si>
    <t>tech_app</t>
  </si>
  <si>
    <t>High Street stories</t>
  </si>
  <si>
    <t>A permanent 'collective remembrance' of architectural &amp; social history,  An engaging interactive journey for locals and tourists, A tool to assist with the revitalisation of the High Street Precinct.</t>
  </si>
  <si>
    <t>http://www.nvinteractive.co.nz/our-work/high-street-stories</t>
  </si>
  <si>
    <t>theme_historic</t>
  </si>
  <si>
    <t>Welcome, Race Fans!</t>
  </si>
  <si>
    <t>Created the ultimate F1 App, we had to get inside the minds of race fans to understand how to give them exactly what they want, when they want it.</t>
  </si>
  <si>
    <t>http://www.nvinteractive.co.nz/our-work/espn-f1-app</t>
  </si>
  <si>
    <t>Self Destructing Book</t>
  </si>
  <si>
    <t>Resn</t>
  </si>
  <si>
    <t xml:space="preserve">Self destructing book </t>
  </si>
  <si>
    <t>http://www.resn.co.nz/#/project/self-destructing-book</t>
  </si>
  <si>
    <t>Wellington, New Zealand</t>
  </si>
  <si>
    <t>tech_web</t>
  </si>
  <si>
    <t>Nova</t>
  </si>
  <si>
    <t>LUNAR</t>
  </si>
  <si>
    <t>Nova is a personal climbing wall that redefines bouldering training at home, making it a celebrated activity through a new take on design expression and a compelling interactive interface.</t>
  </si>
  <si>
    <t>http://awards.ixda.org/entry/2013/nova/</t>
  </si>
  <si>
    <t>Peace Wall</t>
  </si>
  <si>
    <t>Lightwell</t>
  </si>
  <si>
    <t xml:space="preserve">The Peace Wall is a 5 screen multi-touch installation created for the Shrine of Remembrance in Melbourne. </t>
  </si>
  <si>
    <t>http://www.lightwell.com.au/projects/#/peace-wall/</t>
  </si>
  <si>
    <t>Melbourne, Australia</t>
  </si>
  <si>
    <t>Forgotten songs</t>
  </si>
  <si>
    <t>Forgotten Songs is a permanent public art installation comprising 180 bird cages that play a soundscape of birdsong. Commissioned by the City of Sydney, it was permanently installed at Angel Place in December 2011.</t>
  </si>
  <si>
    <t>http://www.lightwell.com.au/projects/#/forgotten-songs/</t>
  </si>
  <si>
    <t>Sydney, Australia</t>
  </si>
  <si>
    <t>form_spatial</t>
  </si>
  <si>
    <t>Into the Blue</t>
  </si>
  <si>
    <t xml:space="preserve">Documenting the terrain and diverse range of flora and fauna found in The Greater Blue Mountains Area over a period of 12 months, Lightwell produced a five-screen video installation for the World Heritage Interpretive Centre in Katoomba which focuses on key landmarks and seasonal changes in this region. </t>
  </si>
  <si>
    <t>http://www.lightwell.com.au/projects/#/into-the-blue/</t>
  </si>
  <si>
    <t>type_video</t>
  </si>
  <si>
    <t>Virtual Voyage</t>
  </si>
  <si>
    <t>As part of the 2015 Amplify Festival in Sydney, we created a virtual-reality project where visitors were able to explore two entirely hand-drawn worlds.</t>
  </si>
  <si>
    <t>http://www.lightwell.com.au/projects/#/virtual-voyage/</t>
  </si>
  <si>
    <t>type_education</t>
  </si>
  <si>
    <t>gear_googlecardboard</t>
  </si>
  <si>
    <t>tech_VR</t>
  </si>
  <si>
    <t>First Peoples: Digital Labels</t>
  </si>
  <si>
    <t>Visitors to the expansive First Peoples permanent exhibition at Melbourne Museum will encounter two stunning photographic and object displays – the Generations photo-wall and the Many Nations showcases.</t>
  </si>
  <si>
    <t>http://www.lightwell.com.au/projects/#/first-peoples-digital-labels/</t>
  </si>
  <si>
    <t>Sydney Institute of Marine Science</t>
  </si>
  <si>
    <t>Lightwell developed the interactive and video programs for their new interpretive centre in conjunction with exhibition designers Five Spaces Design and Peter Campbell Design.</t>
  </si>
  <si>
    <t>http://www.lightwell.com.au/projects/#/sydney-institute-of-marine-science/</t>
  </si>
  <si>
    <t>International Cricket Hall of Fame</t>
  </si>
  <si>
    <t xml:space="preserve">Lightwell worked closely with the team at the Bradman Foundation for a period of 2 years to develop over 20 touchscreen and multitouch applications for the International Cricket Hall of Fame in Bowral. </t>
  </si>
  <si>
    <t>http://www.lightwell.com.au/projects/#/international-cricket-hall-of-fame/</t>
  </si>
  <si>
    <t>Bowral, Australia</t>
  </si>
  <si>
    <t>Canning Mobile &amp; Web Apps</t>
  </si>
  <si>
    <t>Originally conceived as a large-scale exhibition interactive displayed across 10 multi-touch screens, FORM engaged Lightwell to leverage the success of the existing application and rework it into mobile and web applications for the public to enjoy in perpetuity.</t>
  </si>
  <si>
    <t>http://www.lightwell.com.au/projects/#/one-road-apps/</t>
  </si>
  <si>
    <t>Harry Perkins Institute</t>
  </si>
  <si>
    <t>Lightwell worked with exhibition designers Freeman Ryan Design to develop a series of multimedia elements for the new Perkins North building. The Harry Perkins Institute of Medical Research focuses its investigations on the genetic basis of disease, and each piece of multimedia showcased the research and amazing imagery produced by the Institute.</t>
  </si>
  <si>
    <t>http://www.lightwell.com.au/projects/#/harry-perkins-institute-of-medical-research/</t>
  </si>
  <si>
    <t>Nedlands, Australia</t>
  </si>
  <si>
    <t>Wild Chippendale</t>
  </si>
  <si>
    <t>For Chippendale's 2015 BEAMS festival, Lightwell created an installation that allowed visitors to digitally decorate a piece of paper, watch it transform into an origami creature and become part of a brightly-coloured world of wild animals.</t>
  </si>
  <si>
    <t>http://www.lightwell.com.au/projects/#/wild-chippendale/</t>
  </si>
  <si>
    <t xml:space="preserve">The Forgotten Port City </t>
  </si>
  <si>
    <t xml:space="preserve">The Forgotten Port City is a temporary exhibition exploring the relationship between Rockhampton’s development and it’s often overlooked history as a thriving port and prosperous trading area. </t>
  </si>
  <si>
    <t>http://www.lightwell.com.au/projects/#/the-forgotten-port-city/</t>
  </si>
  <si>
    <t>Rockhampton, Australia</t>
  </si>
  <si>
    <t>form_website</t>
  </si>
  <si>
    <t>theme_historcial</t>
  </si>
  <si>
    <t>Cardboard Chippendale</t>
  </si>
  <si>
    <t xml:space="preserve">In September 2014, we created a cardboard version of Sydney’s inner-city suburb of Chippendale for the BEAMS Art Festival. </t>
  </si>
  <si>
    <t>http://www.lightwell.com.au/projects/#/cardboard/</t>
  </si>
  <si>
    <t>The Inland Sea</t>
  </si>
  <si>
    <t xml:space="preserve">The Inland Sea is a three-screen video installation comprising an iPad interface and a C++ app. The program warps 360-degree videos shot with a 6 camera Go-Pro rig. </t>
  </si>
  <si>
    <t>http://www.lightwell.com.au/projects/#/the-inland-sea/</t>
  </si>
  <si>
    <t>Afghanistan: The Australian Story</t>
  </si>
  <si>
    <t>We produced this six-screen video installation in August 2013 for the Australian War Memorial in Canberra. It documents the story of Australian involvement in the war in Afghanistan.</t>
  </si>
  <si>
    <t>http://www.lightwell.com.au/projects/#/afghanistan-the-australian-story/</t>
  </si>
  <si>
    <t>Canberra, Australia</t>
  </si>
  <si>
    <t>Panorama Application</t>
  </si>
  <si>
    <t xml:space="preserve">Lightwell created a unique iPad application, running on four devices distributed to visitors on arrival, that interprets key landmarks across the plant by simply holding up the device and pointing it at areas of interest. </t>
  </si>
  <si>
    <t>http://www.lightwell.com.au/projects/#/panorama-application/</t>
  </si>
  <si>
    <t>Karratha, Australia</t>
  </si>
  <si>
    <t>My Funland Touchtables</t>
  </si>
  <si>
    <t xml:space="preserve">Created for Stockland’s refurbished My Funland playcentres in April 2014, it features an animated and continually scrolling landscape that takes children through the city, farmland, outback, rainforest, ocean and beach. </t>
  </si>
  <si>
    <t>http://www.lightwell.com.au/projects/#/stockland-touchtable/</t>
  </si>
  <si>
    <t>Super Future You</t>
  </si>
  <si>
    <t xml:space="preserve">At the core of the experience is a Kinect-based interactive that allows visitors to add 3D models of hypothetical body augmentations to a real-time video stream of themselves. </t>
  </si>
  <si>
    <t>http://www.lightwell.com.au/projects/#/super-future-you/</t>
  </si>
  <si>
    <t>Victoria, Australia</t>
  </si>
  <si>
    <t>gear_kinect</t>
  </si>
  <si>
    <t>Dangerous Australians</t>
  </si>
  <si>
    <t xml:space="preserve">Dangerous Australians is a 6m long interactive projection that features some of Australia’s most dangerous animals. </t>
  </si>
  <si>
    <t>http://www.lightwell.com.au/projects/#/dangerous-australians/</t>
  </si>
  <si>
    <t>Brain Battle</t>
  </si>
  <si>
    <t xml:space="preserve">Brain Battle was a projected interactive installation at the 2013 BEAMS Festival in Chippendale, where two participants used bio-feedback headbands which measured the electrical impulses generated by their brains. </t>
  </si>
  <si>
    <t>http://www.lightwell.com.au/projects/#/brain-battle/</t>
  </si>
  <si>
    <t>gear_mindwave</t>
  </si>
  <si>
    <t>function_mind</t>
  </si>
  <si>
    <t>Yiwarra Kuju</t>
  </si>
  <si>
    <t>One Road is a large scale installation of multitouch screens that forms the signature piece of Yiwarra Kuju, an exhibition about the Canning Stock Route in Western Australia which was initially shown at the National Museum of Australia in Canberra in July 2010.</t>
  </si>
  <si>
    <t>http://www.lightwell.com.au/projects/#/yiwarra-kuju/</t>
  </si>
  <si>
    <t>Dandenong Plaza</t>
  </si>
  <si>
    <t xml:space="preserve">As part of the new playground at Dandenong Plaza, we created a Kinect 2 interactive that allows visitors to interact with and become part of a range of farm landscapes. </t>
  </si>
  <si>
    <t>http://www.lightwell.com.au/projects/#/dandenong-plaza/</t>
  </si>
  <si>
    <t>Gwoonwardu Mia</t>
  </si>
  <si>
    <t xml:space="preserve">This array of touchtables is designed to give visitors to this permanent exhibition space a highly engaging and intuitive way of interacting with an expansive collection of images that trace the history of Aboriginal people in this region. </t>
  </si>
  <si>
    <t>http://www.lightwell.com.au/projects/#/gwoonwardu-touchtables/</t>
  </si>
  <si>
    <t>Carnarvon, Australia</t>
  </si>
  <si>
    <t>Garden of Neon</t>
  </si>
  <si>
    <t xml:space="preserve">Lightwell developed this interactive projection for the Opera Bar as part of the annual VIVID Festival held in May 2014.  </t>
  </si>
  <si>
    <t>http://www.lightwell.com.au/projects/#/garden-of-neon/</t>
  </si>
  <si>
    <t>Spikes Asia</t>
  </si>
  <si>
    <t>This project was a temporary installation created in September 2014 for Google's booth at Spikes Asia, a festival for the creative industry held annually in Singapore.</t>
  </si>
  <si>
    <t>http://www.lightwell.com.au/projects/#/spikes-asia/</t>
  </si>
  <si>
    <t>Eureka Touchtables</t>
  </si>
  <si>
    <t>This ten-screen multitouch interactive portrays the events surrounding the Eureka Stockade and its impact on the idea of democracy in Australia. It forms an important part of the Museum of Australian Democracy at Eureka in Ballarat.</t>
  </si>
  <si>
    <t>http://www.lightwell.com.au/projects/#/eureka-touchtables/</t>
  </si>
  <si>
    <t>Ballarat, Australia</t>
  </si>
  <si>
    <t>Navigators</t>
  </si>
  <si>
    <t xml:space="preserve">The Navigators interface explores the stories and navigation techniques of adventurers who sailed the oceans en-route to the Australian continent. </t>
  </si>
  <si>
    <t>http://www.lightwell.com.au/projects/#/navigators/</t>
  </si>
  <si>
    <t>HMAS Sydney</t>
  </si>
  <si>
    <t>HMAS Sydney is a touchtable project for the Australian National Maritime Museum's War at Sea traveling exhibition. Using the museum's historical material, this installation tracks HMAS Sydney's journey around the world between 1913-1917.</t>
  </si>
  <si>
    <t>http://www.lightwell.com.au/projects/#/hmas-sydney/</t>
  </si>
  <si>
    <t>Parramatta Flood</t>
  </si>
  <si>
    <t xml:space="preserve">Commissioned by the Parramatta Heritage Centre, this video installation reveals the unique cycle of the Parramatta River and the effects of flood events in the area. </t>
  </si>
  <si>
    <t>http://www.lightwell.com.au/projects/#/parramatta-flood/</t>
  </si>
  <si>
    <t>Parramatta, Australia</t>
  </si>
  <si>
    <t>Words Beacon</t>
  </si>
  <si>
    <t xml:space="preserve">Visitors entering the space at the Museum of Australian Democracy at Eureka in Ballarat encounter a four-screen faceted projection that presents the faces and words behind some of the great political speeches in history. </t>
  </si>
  <si>
    <t>http://www.lightwell.com.au/projects/#/words-beacon/</t>
  </si>
  <si>
    <t>Gusto!</t>
  </si>
  <si>
    <t xml:space="preserve">Gusto! explores Victoria’s historic and contemporary culinary landscape, covering subjects such as the history of viticulture, indigenous foods, sustainable food practices, fine dining and food rationing, and also features the fascinating stories of significant Victorian culinary figures. </t>
  </si>
  <si>
    <t>http://www.lightwell.com.au/projects/#/gusto-a-culinary-history-of-victoria/</t>
  </si>
  <si>
    <t>Parramatta WW1 Touchtables</t>
  </si>
  <si>
    <t xml:space="preserve">We worked alongside the Parramatta Heritage Centre to transform their extensive database of WW1 soldiers from the Parramatta region into a searchable dual-touchscreen interface. </t>
  </si>
  <si>
    <t>http://www.lightwell.com.au/projects/#/parramatta-ww1-table/</t>
  </si>
  <si>
    <t>Locations</t>
  </si>
  <si>
    <t xml:space="preserve">On a circular projected touchtable at the Australian Centre for the Moving Image, visitors can select short clips of Australian films and see the locations where they were shot. </t>
  </si>
  <si>
    <t>http://www.lightwell.com.au/projects/#/locations/</t>
  </si>
  <si>
    <t>Memory of a Nation</t>
  </si>
  <si>
    <t>Visitors to the Memory of a Nation exhibition at the National Archives of Australia in Canberra can view a range of documents relating to Australia’s past, including immigration certificates, photographs and drawings, as well as film footage and physical objects.</t>
  </si>
  <si>
    <t>http://www.lightwell.com.au/projects/#/memory-of-a-nation/</t>
  </si>
  <si>
    <t>Never Enough Grass</t>
  </si>
  <si>
    <t>Never Enough Grass is a feature rich multi-touch interactive, developed specifically for visitors to the Landmarks gallery at the National Museum of Australia in Canberra.</t>
  </si>
  <si>
    <t>http://www.lightwell.com.au/projects/#/never-enough-grass/</t>
  </si>
  <si>
    <t>CUSP iPad App</t>
  </si>
  <si>
    <t xml:space="preserve">CUSP: Designing into the Next Decade is a touring exhibition developed by the Australian Design Centre that presents the work of twelve designers exploring the positive effects good design can have on our lifestyles and environment. </t>
  </si>
  <si>
    <t>http://www.lightwell.com.au/projects/#/cusp-designing-into-the-next-decade/</t>
  </si>
  <si>
    <t>Scribbly Gum</t>
  </si>
  <si>
    <t xml:space="preserve">Scribbly Gum is a large, three-screen atmospheric video program that captures a snapshot of life in and on a single scribbly gum in an average Sydney backyard. </t>
  </si>
  <si>
    <t>http://www.lightwell.com.au/projects/#/scribbly-gum/</t>
  </si>
  <si>
    <t>Creation Stories</t>
  </si>
  <si>
    <t>Three Wurundjeri, Bangerang and Gunditjmara Creation Stories are displayed on this circular projected touchtable.</t>
  </si>
  <si>
    <t>http://www.lightwell.com.au/projects/#/creation-stories/</t>
  </si>
  <si>
    <t>Evolution of the State Library of Victoria</t>
  </si>
  <si>
    <t>Using site plans and historical photographs, a series of 3D models of the State Library of Victoria were constructed and orbited in VectorWorks, then composited in After Effects to create a single animation illustrating the growth of the library over time.</t>
  </si>
  <si>
    <t>http://www.lightwell.com.au/projects/#/evolution-of-slv/</t>
  </si>
  <si>
    <t>Genealogy</t>
  </si>
  <si>
    <t>Lightwell produced this projected touchtable for the Australian Centre for the Moving Image in Melbourne. Visitors navigate a network of relationships to uncover the development of moving image technologies such as the Zoetrope, the film projector, and the Sony Playstation.</t>
  </si>
  <si>
    <t>http://www.lightwell.com.au/projects/#/genealogy-of-moving-image-technologies/</t>
  </si>
  <si>
    <t>The Blue Edge</t>
  </si>
  <si>
    <t xml:space="preserve">The Blue Edge is part of the Surviving Australia exhibition at the Australian Museum in Sydney. It combines a projection of rotoscoped sea creatures with a watery lighting effect to expand the projection surface. </t>
  </si>
  <si>
    <t>http://www.lightwell.com.au/projects/#/the-blue-edge/</t>
  </si>
  <si>
    <t>Trade Wall</t>
  </si>
  <si>
    <t>Trade Wall is an interactive touchscreen at the Museum of Sydney that allows visitors to explore the different tradeable items available in Sydney during the 1830s.</t>
  </si>
  <si>
    <t>http://www.lightwell.com.au/projects/#/tradewall/</t>
  </si>
  <si>
    <t>Traversing Antarctica</t>
  </si>
  <si>
    <t xml:space="preserve">The Traversing Antarctica multitouch interactive offers visitors to this touring exhibition an opportunity to investigate a diverse range of historical materials surrounding the establishment of the Australian Antarctic Territory. </t>
  </si>
  <si>
    <t>http://www.lightwell.com.au/projects/#/traversing-antarctica-the-australian-experience/</t>
  </si>
  <si>
    <t>theme_information</t>
  </si>
  <si>
    <t>Spacecraft for all</t>
  </si>
  <si>
    <t>activetheory</t>
  </si>
  <si>
    <t xml:space="preserve">To tell the story of the recovered ISEE-3 satellite we worked with Google to create an interactive documentary that blends real time 3d graphics with footage of the scientists telling the story of the mission </t>
  </si>
  <si>
    <t>http://activetheory.net/work/spacecraft-for-all</t>
  </si>
  <si>
    <t>Venice, USA</t>
  </si>
  <si>
    <t>form_documentary</t>
  </si>
  <si>
    <t>Corvette Stingray</t>
  </si>
  <si>
    <t xml:space="preserve">A series of challenges in an interactive video to promote the 2014 Chevrolet Stingray. </t>
  </si>
  <si>
    <t>http://activetheory.net/work/stingray</t>
  </si>
  <si>
    <t xml:space="preserve">Clouds over Cuba </t>
  </si>
  <si>
    <t xml:space="preserve">A cross platform interactive documentary about the Cuban Missile crisis. As the story unfolds hundreds of archived photos, videos, docments and audio clips are unlocked in the users dossier. </t>
  </si>
  <si>
    <t>http://activetheory.net/work/clouds-over-cuba</t>
  </si>
  <si>
    <t>Powering the Future</t>
  </si>
  <si>
    <t>Gagarin</t>
  </si>
  <si>
    <t>Gagarin was hired to design and install a new exhibition at Ljósafossstöð, one of Iceland’s oldest hydro stations. The occasion was the 50th anniversary of Landsvirkjun, the National Power Company of Iceland.</t>
  </si>
  <si>
    <t>http://gagarin.is/work/powering_the_future/</t>
  </si>
  <si>
    <t>Norway</t>
  </si>
  <si>
    <t>Wild Reindeer Exhibition</t>
  </si>
  <si>
    <t>When Gagarin was asked to come up with interactives for an exhibition on the Wild Reindeer our first response was to ask whether it was not too narrow of a focus for a big exhibition? After studying this phenomenal creature we had to go back and ask for a bigger space.</t>
  </si>
  <si>
    <t>http://gagarin.is/work/wild_reindeer_exhibiton</t>
  </si>
  <si>
    <t>Whales of Iceland</t>
  </si>
  <si>
    <t xml:space="preserve">Whales of Iceland is the largest whale exhibition in Europe (and perhaps even the world), where visitors can learn about the giants of the sea in a calm and modern environment. </t>
  </si>
  <si>
    <t>http://gagarin.is/work/whales_of_iceland</t>
  </si>
  <si>
    <t>Canadian Museum for Human Rights</t>
  </si>
  <si>
    <t>Gagarin had the honour of designing three interactive installations that contribute to the museum’s aim of creating an engaging experience with human rights that will inspire lasting and meaningful change in visitors.</t>
  </si>
  <si>
    <t>http://gagarin.is/work/canadian_museum_for_human_rights</t>
  </si>
  <si>
    <t>Canada</t>
  </si>
  <si>
    <t>Eldheimar</t>
  </si>
  <si>
    <t xml:space="preserve">In May 2014, an exhibition in the Westman Islands about one of Iceland’s biggest natural disasters, the Heimaey eruption in 1973, was launched in a new building on the slopes of the Eldfell volcano. </t>
  </si>
  <si>
    <t>http://gagarin.is/work/eldheimar</t>
  </si>
  <si>
    <t>Iceland</t>
  </si>
  <si>
    <t>Oil and gas</t>
  </si>
  <si>
    <t xml:space="preserve">A permanent exhibition about the exciting story of the Norwegian oil industry was opened on 13 March 2014 at the Norwegian Museum of Science and Technology in Oslo. </t>
  </si>
  <si>
    <t>http://gagarin.is/work/oil_and_gas</t>
  </si>
  <si>
    <t>Renewable Energy</t>
  </si>
  <si>
    <t>Gagarin is proud to announce the opening of a new interactive exhibition on renewable energy for Landsvirkjun Power Company at the hydro power station Búrfellsvirkjun. Gagarin produced the exhibition, created the concept and managed the development and implementation.</t>
  </si>
  <si>
    <t>http://gagarin.is/work/interactive_exhibiton_on_renewable_energy</t>
  </si>
  <si>
    <t>ScreamOmeter</t>
  </si>
  <si>
    <t>Gagarin had the privilege of working with Procontra, ExxonMobil and Vitenfabrikken on the design and development of the ScreamOmeter installation.</t>
  </si>
  <si>
    <t>http://gagarin.is/work/screamometer</t>
  </si>
  <si>
    <t>Settlement Table</t>
  </si>
  <si>
    <t xml:space="preserve">The Settlement Exhibition opened in 2006 and was built around archaeological remains which were excavated in the centre of Reykjavik, 2001. Gagarin was hired to design and produce a new interactive table to disseminate the research from the latest findings. </t>
  </si>
  <si>
    <t>http://gagarin.is/work/reykjavik_8712_interactive_table</t>
  </si>
  <si>
    <t>French Sailors</t>
  </si>
  <si>
    <t>Gagarin produced two interactive tables presenting the French-Icelandic history and a living “memorial“ remembering the sailors who gave their lives in Icelandic waters.</t>
  </si>
  <si>
    <t>http://gagarin.is/work/french_sailors</t>
  </si>
  <si>
    <t>Breheimsenteret</t>
  </si>
  <si>
    <t>The exhibition space was enlarged and Gagarin was hired to supply new interactive solutions.  We delivered three unique installations where we among other things had to cross new boundaries in terms of interaction and technique.</t>
  </si>
  <si>
    <t>http://gagarin.is/work/breheimsenteret</t>
  </si>
  <si>
    <t>Norwegian Seabird Centre</t>
  </si>
  <si>
    <t>On the 15th of June 2012 a new exhibition was opened in Værlandet‘s old boat Yard in Gestehamn. The exhibition shows through fourteen interactive stations that the fate of man is tied together with the fate of the seabirds along the coast of Norway.</t>
  </si>
  <si>
    <t>http://gagarin.is/work/norwegian_seabird_centre</t>
  </si>
  <si>
    <t>Reykjavik 871±2, The Settlement Exhibition</t>
  </si>
  <si>
    <t>Gagarin co-produced a variety of interactive installations with Art+Com in Berlin for the Settlement Exhibition, which was awarded the NODEM prize in 2006.</t>
  </si>
  <si>
    <t>http://gagarin.is/work/reykjavik_871</t>
  </si>
  <si>
    <t>Horns of Plenty</t>
  </si>
  <si>
    <t>Our imaginations was our only limitation when given a full size fiberglass model of a reindeer to decorate for the new Icelandic Reindeer Exhibition in Harpa. Gagarin was amongst ten selected artist to take on this challenge. The outcome was the piece Horns of Plenty which represents a reversion of an age-old ornamental prestige.</t>
  </si>
  <si>
    <t>http://gagarin.is/work/horns_of_plenty</t>
  </si>
  <si>
    <t>Surtsey Exhibiton</t>
  </si>
  <si>
    <t>The Surtsey exhibition at The Culture House, designed by Visionis ehf., covers the creation of the volcanic island, Surtsey, in 1963 and its formation until present day. Gagarin produced various media stations on this natural phenomenon and a couple of films about the eruption.</t>
  </si>
  <si>
    <t>http://gagarin.is/work/surtsey</t>
  </si>
  <si>
    <t>Sea Monster Table</t>
  </si>
  <si>
    <t>Gagarin designed an interactive table for the Sea Monsters Centre in Bildudalur Iceland. The table shows a map of Arnarfjord wherein visitors can hunt for monsters in the fjord and find tales, stories deriving from the area.</t>
  </si>
  <si>
    <t>http://gagarin.is/work/sea_monster_table</t>
  </si>
  <si>
    <t>For the Good of the Nation</t>
  </si>
  <si>
    <t xml:space="preserve">An exhibition to mark the bicentenary of the birth of Jón Sigurðsson, Iceland‘s national hero, opened at the Hrafnseyri Festival, the 17th of June 2011. </t>
  </si>
  <si>
    <t>http://gagarin.is/work/for_the_good_of_the_nation</t>
  </si>
  <si>
    <t>Create-O-Mat</t>
  </si>
  <si>
    <t>Gagarin have made a free mobile/pad application to help creative thinkers become more creative!</t>
  </si>
  <si>
    <t>http://gagarin.is/work/create_o_mat</t>
  </si>
  <si>
    <t>Gulatinget Exhibition Design</t>
  </si>
  <si>
    <t xml:space="preserve">Gulatinget is Norway's oldest and largest regional Thing site. It was an assembly and a court of Law in 900-1300 a.d. and it´s lawbook is the foundation for other Nordic law. Gagarin was faced with the challenge of designing an exhibition on the Thing site where there were neither artifacts nor much known about the Thing in general. </t>
  </si>
  <si>
    <t>http://gagarin.is/work/gulatinget_exhibition_design</t>
  </si>
  <si>
    <t>The National Museum</t>
  </si>
  <si>
    <t>In the design of a new exhibition for the National Museum, interactive media was included as a form for interpretation. Gagarin produced 15 installations on various subjects to deepen the understanding of the artefacts on display and Iceland´s history.</t>
  </si>
  <si>
    <t>http://gagarin.is/work/the_national_museum</t>
  </si>
  <si>
    <t xml:space="preserve">NBA League Pass </t>
  </si>
  <si>
    <t>Crafted</t>
  </si>
  <si>
    <t>The NBA League Pass provides basketball fans with a platform to view any game, anywhere, any time. To prepare for the upcoming season, the NBA reached out to Crafted to redesign the global League Pass website, along with multiple supporting creative campaigns, aimed at driving subscriptions throughout the NBA season.</t>
  </si>
  <si>
    <t>https://www.craftedny.com/work.php/?w=NBA</t>
  </si>
  <si>
    <t>New York Times Corporate Digital Subscriptions Site</t>
  </si>
  <si>
    <t>Crafted was approached by The New York Times to UX, Design and Develop a fresh new approach to their Global Corporate Subscriptions site. A fully customizable, responsive experience was created, highlighting the benefits of Times subscriptions based on each visitor’s industry.</t>
  </si>
  <si>
    <t>https://www.craftedny.com/work.php/?w=NewYorkTimes</t>
  </si>
  <si>
    <t>Make me pulse Interactive website</t>
  </si>
  <si>
    <t>makemepulse</t>
  </si>
  <si>
    <t xml:space="preserve">An interactive website created by Make me Pulse, To wish everyone a happy new year, this is also a great example of their ability </t>
  </si>
  <si>
    <t>http://2016.makemepulse.com/</t>
  </si>
  <si>
    <t>Racer</t>
  </si>
  <si>
    <t xml:space="preserve">Racer is a multi-player, multi-device Chrome experiment. A retro style slot car game played across phones or tablets, Adrois or IOS. </t>
  </si>
  <si>
    <t>http://activetheory.net/work/racer</t>
  </si>
  <si>
    <t>Mullenlowe website</t>
  </si>
  <si>
    <t>Mullenlowe</t>
  </si>
  <si>
    <t xml:space="preserve">mullenlowe's website loading page is an interactive dot drawing changes on  a timer. </t>
  </si>
  <si>
    <t>http://us.mullenlowe.com/</t>
  </si>
  <si>
    <t>form_mouse</t>
  </si>
  <si>
    <t xml:space="preserve">One card for all </t>
  </si>
  <si>
    <t>we built a site experience around an algorithm that could access each and every name on the planet. We could also account for newcomers being added at an amazing rate.</t>
  </si>
  <si>
    <t>http://onecardforall.mullenloweus.com/</t>
  </si>
  <si>
    <t>#NYCTAKEOFF</t>
  </si>
  <si>
    <t>That’s the idea behind JetBlue’s #NYCTakeoff. We hid New York swag in plain sight all over the city. If you were paying attention you could have been rewarded with a free flight or a great New York experience. The catch? You had to steal the ads to get the reward.</t>
  </si>
  <si>
    <t>http://us.mullenlowe.com/work/nyctakeoff/</t>
  </si>
  <si>
    <t>form_print</t>
  </si>
  <si>
    <t>KILL FOR A PENCIL</t>
  </si>
  <si>
    <t>We wanted to do something special for the One Show while showcasing our game–building skills and celebrating some of our favorite classic ads. So we created Kill for a Pencil, an 8-bit HTML5 game built entirely in-house at MullenLowe U.S., from concept to code.</t>
  </si>
  <si>
    <t>http://us.mullenlowe.com/work/kill-for-a-pencil/</t>
  </si>
  <si>
    <t>HATER TRANSLATOR</t>
  </si>
  <si>
    <t>This holiday season we wanted to spread peace and goodwill on ad blogs. So we invented the Hater Translator, MullenLowe U.S.’s gift to the advertising community. Through a patented device created in-house by some guy in the IT department, mean-spirited comments were instantly replaced with messages of hope. For a little while at least.</t>
  </si>
  <si>
    <t>http://us.mullenlowe.com/work/mullenlowe-hater-translator/</t>
  </si>
  <si>
    <t>BAGGAGE CLAIM GAME</t>
  </si>
  <si>
    <t>The day before Thanksgiving is notorious for being the busiest travel day of the year. All those lines and delays. It’s not much fun. So we decided to bring a little Zappos.com happiness to weary, unsuspecting travelers by turning a baggage claim into a game. On that day, when passengers arrived to claim their bags, they were met with a pleasant surprise: the chance to win Zappos products and gift cards. All they had to do was wait for their bag to slide down the chute and land on a prize panel, making them a winner and making their hectic travel day a little bit better.</t>
  </si>
  <si>
    <t>http://us.mullenlowe.com/work/zappos-bagage-claim-game/</t>
  </si>
  <si>
    <t>IN ORDER TO CONTROL</t>
  </si>
  <si>
    <t>Nota Bene</t>
  </si>
  <si>
    <t>A text discussing about the threshold on ethics and morality was looping on the floor, people who step on the typographic area to read it, realize them selves on the wall and the interaction process starts.</t>
  </si>
  <si>
    <t>http://www.notabenevisual.com/?p=443#/works/in-order-to-control/</t>
  </si>
  <si>
    <t>VOLKSWAGEN ARENA</t>
  </si>
  <si>
    <t>NOTA BENE, installed a permanent video installation into the entrance hall of Volkswagen Arena. 30 x 4m surface turned into projection area for visitors to experience a new concert hall concept.</t>
  </si>
  <si>
    <t>http://www.notabenevisual.com/#/works/volkswagen-arena/</t>
  </si>
  <si>
    <t>AMBER'10</t>
  </si>
  <si>
    <t xml:space="preserve">Amber'10 Art and Technology Festival invited our crew for this year's concept; Data City, for Video Projection Mapping Labs between 9th and 12th of November. </t>
  </si>
  <si>
    <t>http://www.notabenevisual.com/#/works/amber-10/</t>
  </si>
  <si>
    <t>PERA PALACE HOTEL - ABSTRACT PART, GRAND OPENING</t>
  </si>
  <si>
    <t>Pera Palace Hotel, Grand Opening / Istanbul</t>
  </si>
  <si>
    <t>http://www.notabenevisual.com/#/works/pera-palace-hotel-abstract/</t>
  </si>
  <si>
    <t xml:space="preserve">Notional Field </t>
  </si>
  <si>
    <t>Cuppetelli and Mendoza</t>
  </si>
  <si>
    <t>Interactive site-specific installation. 40' x 10' x 6". MDF, elastic cord, video projectors, video cameras, computer, custom software.</t>
  </si>
  <si>
    <t>http://cuppetellimendoza.com/notional-field-nantes/</t>
  </si>
  <si>
    <t xml:space="preserve">Nantes, France </t>
  </si>
  <si>
    <t xml:space="preserve">Interference Pool </t>
  </si>
  <si>
    <t>Interactive audiovisual installation. Plywood, elastic cord, video projectors, video cameras, sound system, computer, custom software. Sound composition and programming by Peter Segerstrom.</t>
  </si>
  <si>
    <t>http://cuppetellimendoza.com/interference-pool/</t>
  </si>
  <si>
    <t>Michigan, USA</t>
  </si>
  <si>
    <t>Transition</t>
  </si>
  <si>
    <t>Transition is a site-specific installation created for the CCS Alumni Hallway in Detroit, MI. It consists of ~140 panels of individually patterned and cut tulle that progressively transform from a bezier curve into a straight line, forming a volume that extends approximately 50ft.</t>
  </si>
  <si>
    <t>http://cuppetellimendoza.com/transition/</t>
  </si>
  <si>
    <t>Standing Wave</t>
  </si>
  <si>
    <t xml:space="preserve">Standing Wave is an interactive, audiovisual installation that consists of twin curved sculptures covered with sound-absorbent foam, illuminated by a video projection of computer-generated lines that reacts to your movements. </t>
  </si>
  <si>
    <t>http://cuppetellimendoza.com/standing-wave/</t>
  </si>
  <si>
    <t>INTERACTIVE SHOWCASE DOKU</t>
  </si>
  <si>
    <t>Grosse8</t>
  </si>
  <si>
    <t xml:space="preserve">Exhibit with transparent display, floor projection and Electrical Motor. </t>
  </si>
  <si>
    <t>http://grosse8.de/Interactive-Showcase-Doku</t>
  </si>
  <si>
    <t>Germany</t>
  </si>
  <si>
    <t>Masquerade Mask</t>
  </si>
  <si>
    <t>Algorithm</t>
  </si>
  <si>
    <t>We were hired by Event Fuel to design and fabricate a Masquerade Mask for Facebook Dublin's Christmas Party in the Royal Hospital Kilmainham.</t>
  </si>
  <si>
    <t>https://vimeo.com/151162871</t>
  </si>
  <si>
    <t>Dublin</t>
  </si>
  <si>
    <t>Quantum Space / interactive room</t>
  </si>
  <si>
    <t>Kuflex</t>
  </si>
  <si>
    <t>Entering this room you are disintegrating into quantums of light and communicating with universe. This is a digital meditation. Walls in this room are full covered by interactive projections. Abstract visualizations generated realtime from all movements of participants and from some automated parameters.</t>
  </si>
  <si>
    <t>http://kuflex.com/Quantum-Space</t>
  </si>
  <si>
    <t>Moscow, Russia</t>
  </si>
  <si>
    <t>nCode</t>
  </si>
  <si>
    <t>Every visitor of the festival was a unique QR code on the entrance ticket, with which he could register in the system nCode, save the video and a text message.</t>
  </si>
  <si>
    <t>http://kuflex.com/nCode</t>
  </si>
  <si>
    <t>Museum Guides</t>
  </si>
  <si>
    <t>Seven Video Guides. This is a seven interactive installations, which simulate the behaviour of the museum's human guides. Each Guide tells to visitors information about some part of the museum's exposition.</t>
  </si>
  <si>
    <t>http://kuflex.com/Museum-Guides</t>
  </si>
  <si>
    <t>Surface</t>
  </si>
  <si>
    <t>Main Sur40 peculiarity is its new level of interactivity/ its surface can react to multiple touches, scan documents and read out data from specially prepared devices.</t>
  </si>
  <si>
    <t>http://kuflex.com/Surface</t>
  </si>
  <si>
    <t>Microsoft Icons</t>
  </si>
  <si>
    <t>The installation was created especially for The Museum Night event, and it was installed near the entrance of Artplay Design Center.</t>
  </si>
  <si>
    <t>http://kuflex.com/Microsoft-Icons</t>
  </si>
  <si>
    <t>Abstract Wall</t>
  </si>
  <si>
    <t>While creating this project, we were inspired by the works of abstract artists in the beginning of XX century. Abstract Wall project lies between advance-guard art, modern dance and digital interactive technologies.</t>
  </si>
  <si>
    <t>http://kuflex.com/Abstract-Wall</t>
  </si>
  <si>
    <t>Мотыльки</t>
  </si>
  <si>
    <t xml:space="preserve">This interactive videoinstallation was first shown at the ‘Moth’ exhibition in the Central House of Artists. It is a fairy tale about the night forest and its luminous inhabitants, moths. </t>
  </si>
  <si>
    <t>http://kuflex.com/MOTYL-KI</t>
  </si>
  <si>
    <t>Interactive Volumetric Fog Display</t>
  </si>
  <si>
    <t>SIGGRAPH Asia 2015 Emerging Technologies, We present a novel 3D display that applies projection mapping to a non-planar and reconfigurable fog screen, thus enabling interactive visual contents to be displayed at multiple depth levels.</t>
  </si>
  <si>
    <t>https://vimeo.com/121979573</t>
  </si>
  <si>
    <t>"Let's Get Aquatic" Game</t>
  </si>
  <si>
    <t>KNI</t>
  </si>
  <si>
    <t xml:space="preserve">An interactive pixel game created by KNI. </t>
  </si>
  <si>
    <t>http://kurtnoble.com/work/#/lets-get-aquatic/</t>
  </si>
  <si>
    <t>California, USA</t>
  </si>
  <si>
    <t>ANTRUM INSTALLATION</t>
  </si>
  <si>
    <t>Konstantin Nikitin</t>
  </si>
  <si>
    <t>The installation looks like a grotto of the membrane, the surface of which is inhabited by strange creatures. It’s complex structure causes association with living creatures, space objects and architectural constructions.</t>
  </si>
  <si>
    <t>https://vimeo.com/130972302</t>
  </si>
  <si>
    <t>Trafik</t>
  </si>
  <si>
    <t>a multisensory installation created by Pierre &amp; Joel Rodière Trafik , produced and presented by Tetro Singapore, River Nights Festival 2015, at the invitation of the Asian Civilisations Museum - acm.org.sg</t>
  </si>
  <si>
    <t>http://www.lavitrinedetrafik.fr/installation/160-157-0-fr.html</t>
  </si>
  <si>
    <t>singapore</t>
  </si>
  <si>
    <t>Electronic University</t>
  </si>
  <si>
    <t>InteractiveLab</t>
  </si>
  <si>
    <t>Using the futuristic multi-touch interface the presenter could scroll through sections to choose one he wants to speak about. With a fast hand gesture he would then throw the section's icon to the big screen where it would transform into a colorful video about the main features of the system.</t>
  </si>
  <si>
    <t>http://www.interactivelab.ru/ELEKTRONNYI-UNIVERSITET</t>
  </si>
  <si>
    <t>Audi q7 Virtual reality</t>
  </si>
  <si>
    <t>For the new Audi Q7 launch we created the VR show for 100 simultaneous viewers. There were no screens, projectors, spot lights, nothing what you would expect from a show! Only the powerful sound and a hundred of Samsung Gear VR goggles.</t>
  </si>
  <si>
    <t>http://www.interactivelab.ru/Audi-Q7</t>
  </si>
  <si>
    <t>Unite 2012</t>
  </si>
  <si>
    <t>At Unite’12 conference in Amsterdam we transformed our session about interactive installation into an interactive installation itself. A Kinect mounted on stage allowed Valentin Simonov and Anton Skiter to change slides with a simple hand movement. Depth image from the Kinect was used to create generative visuals on the background.</t>
  </si>
  <si>
    <t>http://www.interactivelab.ru/Unite-2012</t>
  </si>
  <si>
    <t>TELE2 Event</t>
  </si>
  <si>
    <t>In front of the stage we installed large letters ‚МЫ’ (russian for ‚us’) which symbolized TELE2 customers’ unity. These structures were used as 3D mapping objects, providing visual support for all the DJs playing on stage by reacting to the music beats in real time.</t>
  </si>
  <si>
    <t>http://www.interactivelab.ru/TELE2</t>
  </si>
  <si>
    <t>Yota Voice Service Launch.</t>
  </si>
  <si>
    <t>For Yota Mobile launch party we’ve built an informative and entertaining interactive installation: guests dialed the special Yota mobile number and left their suggestions, then the app turned their messages in unique Yota sound wave branded postcards.</t>
  </si>
  <si>
    <t>http://www.interactivelab.ru/ZAPUSK-GOLOSA-Yota</t>
  </si>
  <si>
    <t>Peugeot Cycles</t>
  </si>
  <si>
    <t>the world's first cycling race "Paris-Moscow" in the head-mounted display Oculus Rift!</t>
  </si>
  <si>
    <t>http://www.interactivelab.ru/Peugeot-Cycles</t>
  </si>
  <si>
    <t>The JOHNNIE + GINGER Performance Platform</t>
  </si>
  <si>
    <t>An interactive video performance generator encouraging event’s guests to take the first step in the brand’s J+G performance platform by creating a cool instagram video.</t>
  </si>
  <si>
    <t>http://www.interactivelab.ru/The-JOHNNIE-GINGER-Performance-Platform</t>
  </si>
  <si>
    <t>gear_camera</t>
  </si>
  <si>
    <t xml:space="preserve">Experiments </t>
  </si>
  <si>
    <t>Last year the director was preparing the premiere of "total interactive installation " at the intersection of theater and contemporary art , where the audience literally will experience . Daniel Trabun talked with Oleg Glushkov about what to expect in Troyka from 30 May .</t>
  </si>
  <si>
    <t>http://www.interactivelab.ru/OPYTY</t>
  </si>
  <si>
    <t>May Troyka Fair</t>
  </si>
  <si>
    <t>As a result of our collaboration with Troyka Multispace, we’ve created a bunch of simple and fun interactive installations. Inside the specially designed postcard kiosk, we’ve installed a retro photo booth and a gesture-controlled generator of holiday stars. Both were restlessly printing about one postcard per minute during the whole event.</t>
  </si>
  <si>
    <t>http://www.interactivelab.ru/MAISKAY-Troyka-Fair-MOSKVA-1-11-MAY-2014</t>
  </si>
  <si>
    <t>Marlboro Secrets</t>
  </si>
  <si>
    <t>In a series of events dedicated to the new Marlboro style it was necessary to create several interactive installations that reflect the new mood of the brand chosen as a guide in a new image of party-rabbit.</t>
  </si>
  <si>
    <t>http://www.interactivelab.ru/Marlboro-Secrets</t>
  </si>
  <si>
    <t>Multi-touch wall at Yota SPACE media fest in St.Petersburg</t>
  </si>
  <si>
    <t>From the 6th till the 19th of December 2010 at YOTA SPACE festival in St. Petersburg we deployed 5m (16.4 feet) wide multi-touch wall. YOTA SPACE brought together the most known digital artists and interactive designers from all over the world.</t>
  </si>
  <si>
    <t>http://www.interactivelab.ru/Multi-touch-wall-at-Yota-SPACE-media-fest-in-St-Petersburg</t>
  </si>
  <si>
    <t>Rostelecom Holographic Screen</t>
  </si>
  <si>
    <t>Holographic multitouch screen for Rostelecom (SvyazExpoComm-2011). The interactive map of Russian Federation illustrating vast united Rostelecom’s network. Hovering in mid-air map projected on a transparent screen, bright and dynamic interface refined Rostelecom booth’s overall futuristic look.</t>
  </si>
  <si>
    <t>http://www.interactivelab.ru/Rostelecom-Holographic-Screen</t>
  </si>
  <si>
    <t>Vertu constellation launch</t>
  </si>
  <si>
    <t>Vertu’s first touch-enabled phone launch presentation used the campaign main visual — a keyhole, allowing a viewer to have a glimpse of Vertu’s owner world. Just a light touch made the immense three meter tall wall come alive and fly through the keyhole, revealing a description and a short reel on new services and the Constellation phone itself.</t>
  </si>
  <si>
    <t>http://www.interactivelab.ru/Vertu-constellation-launch</t>
  </si>
  <si>
    <t>AtomEXPO 2011</t>
  </si>
  <si>
    <t xml:space="preserve">For ROSATOM we installed 4 touch panels with information about the company, 6 diode displays with custom video content, touch panel + large external display featuring interactive presentation of the company structure. </t>
  </si>
  <si>
    <t>http://www.interactivelab.ru/AtomEXPO-2011</t>
  </si>
  <si>
    <t>Gorky Gorod iPad App</t>
  </si>
  <si>
    <t>An interactive map with huge database of Gorky Gorod real estate featuring videos from construction site, documentation and various project information.</t>
  </si>
  <si>
    <t>http://www.interactivelab.ru/Gorky-Gorod-iPad-App</t>
  </si>
  <si>
    <t>Multi-touch Fluid Pong</t>
  </si>
  <si>
    <t>Multi-touch table at FlashGAMM 2011 conference in Moscow featuring multiuser Pong game. Written in Scala/Processing using MSA Fluid library.</t>
  </si>
  <si>
    <t>http://www.interactivelab.ru/Multi-touch-Fluid-Pong</t>
  </si>
  <si>
    <t>Microsoft Incredible Mashine</t>
  </si>
  <si>
    <t>At the request of Microsoft, and release of the new Microsoft Visual Studio 2010, the products have been invented, developed and implemented a project called Incredible Mashine. On the table was specially assembled to the actuator installation that are managed through the removal of Visual Studio 2010 from anywhere in the world. Participants receive a certain time access to the software that controls the mechanisms, could, change system settings, bring it to correctly perform a sequence of actions.</t>
  </si>
  <si>
    <t>http://www.interactivelab.ru/Microsoft-Incredible-Mashine</t>
  </si>
  <si>
    <t>JSC "Russian Railways"</t>
  </si>
  <si>
    <t>During the exhibition ITM 2010 in Moscow and ITP in 2010 in Berlin , the company OJSC " Russian Railways" , as the main design element of the information booth , used mobile complexes multitouch walls 1.7h1.3 m . , Our company production. All programming and development of the presentation catalog of all the tourist routes of Railways , an interactive map of Russia , as well as technical support, both in Moscow and in Berlin, were performed Interactive Lab specialists.</t>
  </si>
  <si>
    <t>http://www.interactivelab.ru/OAO-RZD</t>
  </si>
  <si>
    <t>Sony Ericsson w995</t>
  </si>
  <si>
    <t>Special Programming , in which the key to start the presentation was the phone SonyEricsson w995, provide for the common device or multi-touch table .</t>
  </si>
  <si>
    <t>http://www.interactivelab.ru/Sony-Ericsson-w995</t>
  </si>
  <si>
    <t>Unilever Russia</t>
  </si>
  <si>
    <t>For corporate strategic meeting at which discussed the development of the company's products used multitouch table with a specially developed by us in the content millitari style , interactive map of the fighting.</t>
  </si>
  <si>
    <t>http://www.interactivelab.ru/Unilever-Russia</t>
  </si>
  <si>
    <t>Volkswagen Scirocco 100" Multitouch</t>
  </si>
  <si>
    <t>May 28, 2009 , took place the presentation of the Russian Volkswagen Scirocco III, is titled "Architecture of the Wind ." For the presentation of the new Volkswagen Scirocco III were developed and produced interactive multitouch wall , with detailed presentation of the individual units to the car, and a table , with a special game application «Nürburgring Racing».</t>
  </si>
  <si>
    <t>http://www.interactivelab.ru/Volkswagen-Scirocco-100-Multitouch</t>
  </si>
  <si>
    <t>Ibar AbRaCaDaBrA</t>
  </si>
  <si>
    <t>International festival of electronic music and media arts Abracadabra 2009 .</t>
  </si>
  <si>
    <t>http://www.interactivelab.ru/Ibar-AbRaCaDaBrA</t>
  </si>
  <si>
    <t>"Lukoil" - oil company</t>
  </si>
  <si>
    <t>The official presentation of the event fuel EKTO " Car of the Year 2009", Interactive bar; presentation.</t>
  </si>
  <si>
    <t>http://www.interactivelab.ru/LUKOIL-NEFTYNAY-KOMPANIY</t>
  </si>
  <si>
    <t>Sony VAIO</t>
  </si>
  <si>
    <t>Annual exhibition of Sony Vaio Roadshow. The presentation is implemented teamwork multitouch table and Sony laptop .</t>
  </si>
  <si>
    <t>http://www.interactivelab.ru/Sony-VAIO</t>
  </si>
  <si>
    <t>Interactive Fountain Mapping</t>
  </si>
  <si>
    <t>Vincent Houze</t>
  </si>
  <si>
    <t>The result of a collaboration with AV&amp;C, a playful experiment where one can control a simulated liquid flow and watch it splash against a geometric sculpture.It was premiered during SEGD Xlab conference 2015 in New York. As in previous experiments the liquid simulation is driven by the nVidia library Physx FleX that I implemented in TouchDesigner, which is used for the mapping and overall set up.</t>
  </si>
  <si>
    <t>https://vimeo.com/153199253</t>
  </si>
  <si>
    <t>Tunnel Forum des Halles Installation</t>
  </si>
  <si>
    <t xml:space="preserve"> A tunnel installation In collaboration with Miguel Chevalier and Voxels Production Music: Michel Redolfi</t>
  </si>
  <si>
    <t>http://www.lavitrinedetrafik.fr/installation/tunnel-forum-des-halles-118-0-fr.html</t>
  </si>
  <si>
    <t>BNP Paribas Masters Installation</t>
  </si>
  <si>
    <t>20syl Trafik + + Romi, The BNP Paribas Masters gave carte blanche to 20syl , Trafik and Romi to create artistic interventions indoorground of 2013. This collaboration resulted in a collaborative object sound , visual and sculptural presented at a showcase to the press. During the tournament , the group invests the Palais Omnisports de Bercy to create, artistic experiences at the intersection of music , street art and light design.</t>
  </si>
  <si>
    <t>http://www.lavitrinedetrafik.fr/tout/bnp-paribas-masters-127-0-fr.html</t>
  </si>
  <si>
    <t>Longchamp London flagship store Installation</t>
  </si>
  <si>
    <t>During the development of the new Longchamp boutique in London digital bestiary imagined, Reinterpreting the basting with remarkable plasticity , all the figures are built under various viewpoints. Reinterpreting the basting with remarkable plasticity , all the figures are built under various viewpoints. The installation consists of 5 screens of 250x50 cm, the space rhythm by the presence of black monoliths, and Permanent broadcast animations. experiments territory , these forms and these devices will evolve over the coming seasons.</t>
  </si>
  <si>
    <t>http://www.lavitrinedetrafik.fr/tout/longchamp-london-flagship-store-126-0-fr.html</t>
  </si>
  <si>
    <t>BREAKING WAVE</t>
  </si>
  <si>
    <t>Smalldesignfirm</t>
  </si>
  <si>
    <t>We had the great fortune to be able to work with some amazing artists on our Biogen Idec project. Jeff Lieberman (Plebian Design) and Bill Washabaugh (Hypersonic Engineering) created Breaking Wave, an anamorphic kinetic sculpture that entrances and beguiles visitors. The kinetic sculpture embodies the complexity of getting a new therapy to market. Success requires many pieces to come together at the right moment – it is an exercise in perseverance and patience. In Breaking Wave, thousands of moving parts coalesce into a meaningful shape only from a particular viewpoint.</t>
  </si>
  <si>
    <t>http://smalldesignfirm.com/project/breaking-wave/#breaking-wave</t>
  </si>
  <si>
    <t>Massachusetts, USA</t>
  </si>
  <si>
    <t>Visionary Science</t>
  </si>
  <si>
    <t>The back wall of the lobby highlights the CEOs and scientists that have contributed to Biogen Idec’s success. Thirteen scientists and seven CEOs have physical portraits. On the left of the wall is a screen and wheel which visitors can interact with. When no one is interacting with the wall the screen displays important people who do not have physical portraits on the wall. Approaching the screen triggers a prompt asking the visitor to turn the wheel. Turning the wheel takes the visitor through important events and people in Biogen Idec’s history.</t>
  </si>
  <si>
    <t>http://smalldesignfirm.com/project/visionary-science/#visionary-science</t>
  </si>
  <si>
    <t>Facets of History</t>
  </si>
  <si>
    <t>The Facets of History exhibit hilights Biogen Idec’s rich history. The exhibit consists of two glowing tables. The main table is projected on from above. An RFID antenna is located under the center of the table and a capacitive button near the edge. The side table consists of sixteen glowing pockets, one for each story object. Each pocket has an RFID antenna below it. Visitors are prompted to pick up an object from the side table and place it on the main table. Doing so displays a series of images, video and text about the selected story. Visitors can navigate through the content using the button.</t>
  </si>
  <si>
    <t>http://smalldesignfirm.com/project/facets-of-history/#facets-of-history</t>
  </si>
  <si>
    <t>Who We Are</t>
  </si>
  <si>
    <t>The Who We Are installation introduces visitors to the diverse Biogen IdecWho We Are is a large grid structure holding ten double-sided displays and proximity sensors to detect the presence of people both inside the lobby and on the sidewalk. Approaching the exhibit from either inside or out triggers a video story of a person describing how Biogen Idec has influenced their life. The stories come from employees, scientists and patients.</t>
  </si>
  <si>
    <t>http://smalldesignfirm.com/project/who-we-are/#who-we-are</t>
  </si>
  <si>
    <t>Lab Bench</t>
  </si>
  <si>
    <t>The lab bench is a cocktail height table with a strip of six screens embedded along its center. The displays rotate through scientific images entered into an internal Biogen Idec art competition. Sitting at any of the four interaction points displays a short piece of text describing Biogen Idec’s commitment to research research.</t>
  </si>
  <si>
    <t>http://smalldesignfirm.com/project/lab-bench/#lab-bench</t>
  </si>
  <si>
    <t>OUR THERAPIES</t>
  </si>
  <si>
    <t>Our Therapies represents the fulfillment of Biogen Idec’s mission to translate research into medicine that improves lives. The interactive exhibit conists of a grid structure holding six displays and five glowing shelves. An avatar of each of Biogen Idec’s current products is located on the shelves. One of these shelves holds an RFID antenna. Placing one of the tagged products on the active shelf displays a description of the product over all six of the screens.</t>
  </si>
  <si>
    <t>http://smalldesignfirm.com/project/our-therapies/#our-therapies</t>
  </si>
  <si>
    <t>Our Pipeline</t>
  </si>
  <si>
    <t>Our Pipelines illustrates the process that a compound makes from the lab to a viable medical therapy. The installation is a purpose built wall divided into sections by shelves and glass wedges. These sections correspond to the three phases of clinical trials. Each contains a screen and several lit boxes. An RFID antenna is placed below each screen. Placing one of the appropriate compound vials over this antenna displays a description of that compound. When no vial is present the phase number and description will be shown on the screen. Placing a vial from a different phase on the active area displays a return prompt.</t>
  </si>
  <si>
    <t>http://smalldesignfirm.com/project/our-pipeline/#our-pipeline</t>
  </si>
  <si>
    <t>Smart Energy</t>
  </si>
  <si>
    <t>In 2013 Small Design Firm was asked to create a museum for the global biotechnology leader Biogen Idec in the lobby of their headquarters in Cambridge, Ma. The museum lobby features nine individual installations that introduce visitors to all aspects of the company, from it’s legacy of innovation in medical therapies to the diverse staff that create them.</t>
  </si>
  <si>
    <t>http://smalldesignfirm.com/project/smart-energy/#smart-energy</t>
  </si>
  <si>
    <t>NEEA Generator</t>
  </si>
  <si>
    <t>The Generator is a multi-user interactive installation where visitors explore social and economic narratives relating to Boston and New England. It provides a general overview of economic concepts through real world examples and genuine data. The installation is composed of high definition displays and touchscreens. Ten screens are installed in landscape orientation with eight screens installed above these in portrait orientation. Five of the landscape displays are touch screens, and these screens are the portals through with visitors interact with the Generator content.</t>
  </si>
  <si>
    <t>http://smalldesignfirm.com/project/neea-generator/#neea-generator</t>
  </si>
  <si>
    <t>CRX Display</t>
  </si>
  <si>
    <t>This enormous spiral of screens was developed for the Broad Institute in Cambridge. It consists of seventy-six LCD panels whose graphics are visible from both within the lobby and from the street. Exterior controls allow twenty-four hour access to the latest information on biotechnology and genetic research. Smaller controls can be used from the inside by visitors and school groups to locate, read and interact with articles that explain the cutting edge research being pursued at the Broad Institute. The display becomes the intellectual heart of the lobby and activates the surrounding neighborhood, which includes MIT, research labs and residential areas.</t>
  </si>
  <si>
    <t>http://smalldesignfirm.com/project/crx-display/#crx-display</t>
  </si>
  <si>
    <t>Revolution Lounge</t>
  </si>
  <si>
    <t>Revolutionary in design, The Beatles Revolution Lounge takes guests on an evolutionary journey, where both music and interior transform, creating a psychedelic sensory environment. The first nightlife experience created by Cirque du Soleil, Revolution blends cutting-edge interactive design, art and sound in a contemporary interpretation of The Beatles era at The Mirage in Las Vegas. Guests are encouraged to add their own creativity to the ultra-lounge’s décor. “The inspiration for Revolution began with The Beatles’ message of love, but the atmosphere is a modern twist on their era of freedom, self-expression and free-love,” said Jean-Francois Bouchard, Senior Director of Creation, Cirque du Soleil Experience.</t>
  </si>
  <si>
    <t>http://smalldesignfirm.com/project/revolution-lounge/#revolution-lounge</t>
  </si>
  <si>
    <t>Zebrafish</t>
  </si>
  <si>
    <t>he Dana Farber Cancer Institute asked Small Design Firm to create an installation that would allow them to thank their donors and allow donors to express why they are dedicated to cancer research. Small Design Firm created a school of interactive Zebrafish, each one engraved with the name of the person it is dedicated to. When touched, the Zebrafish lights up, and a message from the donor is displayed on one of three screens that are part of the installation.</t>
  </si>
  <si>
    <t>http://smalldesignfirm.com/project/zebrafish/#zebrafish</t>
  </si>
  <si>
    <t>Illuminated Manuscript</t>
  </si>
  <si>
    <t>A commissioned work for Documenta11 in Kassel, Germany, the Illuminated Manuscript explores the communicative possibilities of spatialized language in the electronic media. Combining physical interfaces with purely typographical information in a virtual environment, this piece explored new types of reading in tune with human perceptual abilities.</t>
  </si>
  <si>
    <t>http://smalldesignfirm.com/project/illuminated-manuscript/#illuminated-manuscript</t>
  </si>
  <si>
    <t>PLEDGE WALL</t>
  </si>
  <si>
    <t>The United States Holocaust Memorial Museum has been an activist force for genocide prevention and the education of world leaders since it’s dedication in 1993. To further engage with the community and raise awareness of ongoing threats of genocide today the museum has just opened a new exhibition named From Memory To Action. The material in the exhibit picks up where the permanent exhibition ends, chronicling instances of genocide since the Holocaust, and examining the world’s reactions to them.</t>
  </si>
  <si>
    <t>http://smalldesignfirm.com/project/pledge-wall/#pledge-wall</t>
  </si>
  <si>
    <t>Irish College Exhibits</t>
  </si>
  <si>
    <t>The Irish Colleges scattered around mainland Europe were set up to educate Catholics from Ireland in their own religion following the takeover of the country by the Protestant English state in the Tudor re-conquest of Ireland.</t>
  </si>
  <si>
    <t>http://smalldesignfirm.com/project/leuven-institute/#irish-college-exhibits</t>
  </si>
  <si>
    <t>Hall of Ideas</t>
  </si>
  <si>
    <t>Small Design Firm was selected to create an interactive presentation of great ideas from throughout history that have transformed the world in a positive manner, in the newly renovated Hall of Ideas at The Mary Baker Eddy Library for the Betterment of Humanity in Boston. The piece consists of a set of real-time computer animations projected and integrated into the design of the Hall. The centerpiece in the Hall is a new fountain, designed by Howard Ben Tre, from which quotations, formed from virtual projected letters, emerge along with the flowing water. After the quotations spill from the fountain, they migrate onto the floor as individual words, which “swim” to their destination – one of two arches in the Hall, where the quotations resolve into their final form which can be examined in detail, along with the author, origin, and date.</t>
  </si>
  <si>
    <t>http://smalldesignfirm.com/project/mary-baker-eddy-library/#hall-of-ideas</t>
  </si>
  <si>
    <t>Period Rooms</t>
  </si>
  <si>
    <t>Small Design Firm was initially engaged to create a master plan for technology use in the American Wing. This led to the development of a number of project concepts: Period Room interactives, Elevator display, and the re-design of all printed signs and labels in the new wing.</t>
  </si>
  <si>
    <t>http://smalldesignfirm.com/project/period-rooms/#period-rooms</t>
  </si>
  <si>
    <t>Luce Center</t>
  </si>
  <si>
    <t>The Henry R. Luce Center in the Metropolitan Museum’s American Wing is a dense, confusing and remarkable study collection of over 8,000 objects that would otherwise be in hidden storage. Small Design Firm developed a master plan for the use of technology in the American Wing anchored in the Luce Center, but connected to every part of the wing. Encompassing redesigned labels, a complete wayfinding system, and interactive Period Room Labels throughout the galleries, this rational presentation of information enhances the experience of the collection while maintaining the primacy of the works themselves.</t>
  </si>
  <si>
    <t>http://smalldesignfirm.com/project/metropolitan-museum-of-art/#luce-center</t>
  </si>
  <si>
    <t>Boisterous Sea of Liberty</t>
  </si>
  <si>
    <t>The Boisterous Sea is an interactive narrative installation about Thomas Jefferson’s ideas on Liberty and the history through which they developed. A collage of twenty one high definition flat panels are arranged along a curve in layered fashion, at certain times and locations functioning as one big continuous display, and at other times as individual screens on which content is contained. The organizational scheme of both the physical screens and content was designed to support two types of viewing: a passive watching of the large scale narrative from the far side of the room and a more interactive up close viewing of the details near the touchscreens.</t>
  </si>
  <si>
    <t>http://smalldesignfirm.com/project/monticello/#boisterous-sea-of-liberty</t>
  </si>
  <si>
    <t>Boston MFA</t>
  </si>
  <si>
    <t>The MFA dynamic signage system consists of three distinct forms. All three signs draw on the same daily XML feed, populated by Sitebots. Each screen displays an overlapping but specific set of content, tailored to its form and location in the museum. The signs primarily serve to promote current and upcoming events and exhibitions at the MFA. It also welcomes visitors to the museum, advertises for memberships, and serves as a billboard for general announcements.</t>
  </si>
  <si>
    <t>http://smalldesignfirm.com/project/museum-of-fine-art/#boston-mfa</t>
  </si>
  <si>
    <t>Weather Station</t>
  </si>
  <si>
    <t>The Storm Central desk features three stations at which visitors can track a hurricane or make their own weather forecast. Each day live weather data is displayed along with helpful tips from WRAL meteorologist Greg Fishel. Visitors use this information to enter what they think the weather will be like the next day. Upon completing a forecast, visitors can then compare their forecast to WRAL’s.</t>
  </si>
  <si>
    <t>http://smalldesignfirm.com/project/weather-station/#weather-station</t>
  </si>
  <si>
    <t>Touchscreen Interactives</t>
  </si>
  <si>
    <t>The Nature Research Center encourages visitors to engage with and become a part of the ongoing research at the North Carolina Museum of Natural Sciences. Several interactive touchscreen applications were developed by Small Design Firm to help facilitate this interplay. On the first floor of the Research Center, an embedded touchscreen acts like a window into the surrounding streambed scenery. At this station, visitors become researchers by collecting macroinvertabrates and tallying their populations to determine water quality. Get your hands “wet” and collect some water bugs!</t>
  </si>
  <si>
    <t>http://smalldesignfirm.com/project/touchscreen-interactives/#touchscreen-interactives</t>
  </si>
  <si>
    <t>Collections Highlight</t>
  </si>
  <si>
    <t>The Collection Highlights Showcase features unique and interesting objects from the New-York Historical Society’s collection and guides people towards the larger collection and archive upstairs. Six columns with vertical screens offer a simple dynamic presentation of images that are grouped thematically. Each column displays either an independent image or sections of a single image which expands across all the screens. Visitors can watch or glance at the columns multiple times and from multiple areas in the exhibition.</t>
  </si>
  <si>
    <t>http://smalldesignfirm.com/project/new-york-historical-society/#collections-highlight</t>
  </si>
  <si>
    <t>Interactive Columns</t>
  </si>
  <si>
    <t>The Interactive Columns allow visitors to peruse six stories presented on touchscreen displays. Each touchscreen presents a different theme investigating New York’s exceptional role in American History. Mounted alongside the touchscreens are key objects that relate to the topics under discussion.</t>
  </si>
  <si>
    <t>http://smalldesignfirm.com/project/new-york-historical-society/#interactive-columns</t>
  </si>
  <si>
    <t>Nobel Field</t>
  </si>
  <si>
    <t>Small Design Firm was selected to help design and implement four large interactive installations for the Nobel Peace Center in Oslo, Norway. These interactives were a collaboration between Small Design Firm, Timon Botez and the London architects Adjaye/Associates. The Nobel Field, honoring each Laureate, is an illuminated garden of LCD displays, LED grass, and sound that responds to your movements through the space.</t>
  </si>
  <si>
    <t>http://smalldesignfirm.com/project/nobel-peace-center/#nobel-field</t>
  </si>
  <si>
    <t>theme_peace</t>
  </si>
  <si>
    <t>Nobel Chamber</t>
  </si>
  <si>
    <t>To honor the life of Alfred Nobel, we designed the Nobel Chamber, housing an interactive book in the spirit of our Illuminated Manuscript.</t>
  </si>
  <si>
    <t>Code and Theory website</t>
  </si>
  <si>
    <t>Codeandtheory</t>
  </si>
  <si>
    <t>Code and theory's website, brilliant navigation, animation and design</t>
  </si>
  <si>
    <t>http://www.codeandtheory.com/why-we-make</t>
  </si>
  <si>
    <t>SHOW OFF THAT SWAG.</t>
  </si>
  <si>
    <t>Domani</t>
  </si>
  <si>
    <t>After hours of gaming with sore thumbs and dry eyes, there's no greater feeling than scoring that winning goal or taking down your enemy's army in one fell swoop. We worked with BBH NY to help PlayStation gamers celebrate those sweet moments of victory, and enlisted some of the New York City Ballet's best dancers to show us how a truly memorable victory dance is done.</t>
  </si>
  <si>
    <t>http://domanistudios.com/case-study/playstation-victory-dance/</t>
  </si>
  <si>
    <t>Bipolar</t>
  </si>
  <si>
    <t>James Alliban</t>
  </si>
  <si>
    <t>Bipolar is an experiment in using the human form as a medium for sound visualisation. It is an audiovisual virtual mirror that warps the participant’s body as they wander through the space. A soundscape designed by Liam Paton is generated from the presence and motion of the participants. The data from this (in addition to sounds from the user and environment) is used to transform the body into a distorted portrait that fluctuates between states of chaos and order.</t>
  </si>
  <si>
    <t>https://jamesalliban.wordpress.com/</t>
  </si>
  <si>
    <t>type_personal</t>
  </si>
  <si>
    <t>tech_openframeworks</t>
  </si>
  <si>
    <t xml:space="preserve">NOVA </t>
  </si>
  <si>
    <t>Nova is an experimental study of the visual arts technique slitscan, with a particular emphasis on its spacial and temporal properties.</t>
  </si>
  <si>
    <t>http://www.jamesalliban.com/nova</t>
  </si>
  <si>
    <t>LAST TRAIN</t>
  </si>
  <si>
    <t>AN INTERACTIVE DRAWING TOOL TO CREATE GLASS ETCHINGS USING AN IPAD</t>
  </si>
  <si>
    <t>http://www.jamesalliban.com/last-train</t>
  </si>
  <si>
    <t xml:space="preserve">THE RITE OF SPRING </t>
  </si>
  <si>
    <t>A SOUND-RESPONSIVE LASER INSTALLATION SET TO THE RITE OF SPRING</t>
  </si>
  <si>
    <t>http://www.jamesalliban.com/the-rite-of-spring</t>
  </si>
  <si>
    <t>gear_lasers</t>
  </si>
  <si>
    <t>LIPTON T.O</t>
  </si>
  <si>
    <t xml:space="preserve">This project was to help in the launch of the T.O Machine from Lipton. The end result was a digital bar set up at the Marais Bhv in Paris. </t>
  </si>
  <si>
    <t>http://www.jamesalliban.com/lipton-to-1</t>
  </si>
  <si>
    <t>form_animation</t>
  </si>
  <si>
    <t>MACCABEES IN THE DARK</t>
  </si>
  <si>
    <t>PERFORMANCE WITH LIVE ACTION FOOTAGE AND 3D KINECT</t>
  </si>
  <si>
    <t>http://www.jamesalliban.com/maccabees-in-the-dark</t>
  </si>
  <si>
    <t>tech_kinect</t>
  </si>
  <si>
    <t>theme_music</t>
  </si>
  <si>
    <t xml:space="preserve">TRACES </t>
  </si>
  <si>
    <t xml:space="preserve">Traces is an interactive installation that was commissioned by The Public in West Bromwich for their Art of Motion exhibtion and produced by Nexus Interactive Arts. </t>
  </si>
  <si>
    <t>http://www.jamesalliban.com/traces</t>
  </si>
  <si>
    <t>COMPOSITE</t>
  </si>
  <si>
    <t xml:space="preserve">Inspired by the neo-dadaist collages of Robert Rauschenberg, Composite for iPad and Windows Phone allows you to remix your surroundings to create artistic compositions. Users are given the opportunity to paint pictures using the live video stream from their device’s front and back facing cameras. </t>
  </si>
  <si>
    <t>http://www.jamesalliban.com/composite</t>
  </si>
  <si>
    <t>CELL</t>
  </si>
  <si>
    <t>Commissioned by the Alpha-Ville festival for the 2011 event, this interactive installation (a collaboration with Keiichi Matsuda) plays with and proposes alternative landscapes in the technological ether surrounding our everyday movements. As our identities become deliberately constructed and broadcast commodities, our projected personae increasingly enmesh and define us. Cell acts as a virtual mirror, displaying a constructed fictional persona in place of our physical form.</t>
  </si>
  <si>
    <t>http://www.jamesalliban.com/cell</t>
  </si>
  <si>
    <t>Beijing, China</t>
  </si>
  <si>
    <t xml:space="preserve">KONSTRUCT </t>
  </si>
  <si>
    <t xml:space="preserve">Konstruct is an investigation into the potential for Augmented Reality to be used to transform cities into user generated art spaces. It is a sound reactive AR experience for the iPhone that allows the user to create a virtual sculpture by speaking, whistling or blowing into the device's microphone. </t>
  </si>
  <si>
    <t>http://www.jamesalliban.com/konstruct</t>
  </si>
  <si>
    <t xml:space="preserve">FRACTURE </t>
  </si>
  <si>
    <t>Fracture is an iPhone app that allows you to paint cubist style portraits using your own photos. Aesthetics employed by abstract masters such as Pablo Picasso and Georges Braque have been studied and recreated in this fun creative app. Simply use your camera or search your image gallery for 1 or more photos, adjust the settings to your specification and you are ready to start painting.</t>
  </si>
  <si>
    <t>http://www.jamesalliban.com/fracture</t>
  </si>
  <si>
    <t>Reduce, Reuse, Recycle, and Rethink</t>
  </si>
  <si>
    <t>Potion</t>
  </si>
  <si>
    <t xml:space="preserve">The Solid Waste Authority of Palm Beach County’s recently opened Waste to Energy Facility is the most energy efficient and environmentally conscious waste facility in the USA. As part of this watershed project, Potion created an interactive experience that educates the public about SWA's environmentally responsible operations and imparts their message of reduce, reuse, recycle, and rethink (their “4 Rs”). The Solid Waste Authority possesses a unique understanding of the disposal habits of its residents – and the ways in which they can be improved – and through interactivity seeks to inspire visitors to change their behavior and impact the future. </t>
  </si>
  <si>
    <t>http://www.potiondesign.com/project/education-center-interactive/</t>
  </si>
  <si>
    <t>Florida, USA</t>
  </si>
  <si>
    <t>Forest friends</t>
  </si>
  <si>
    <t>Forest Friends is an interactive experience across the Pediatric Radiation Oncology treatment rooms of Ohio State University's Wexner Medical Center that activates a magical woodland creatures for young patients, through interactive “windows” located throughout the wing. 
</t>
  </si>
  <si>
    <t>http://www.potiondesign.com/project/forest-friends/</t>
  </si>
  <si>
    <t>Ohio, USA</t>
  </si>
  <si>
    <t>PostSecret Universe</t>
  </si>
  <si>
    <t>Potion has created the PostSecret Universe app for iPhone and iPad: a digital collection of secrets and stories curated by the artist Frank Warren.</t>
  </si>
  <si>
    <t>http://www.potiondesign.com/project/postsecret-universe/</t>
  </si>
  <si>
    <t>tech_phone</t>
  </si>
  <si>
    <t>Smithsonian Channel Universal App</t>
  </si>
  <si>
    <t xml:space="preserve">The Smithsonian Channel Universal App for iOS is a discovery-based media platform for the Smithsonian Channel’s exclusive content, exploring the history of our planet, life and culture. </t>
  </si>
  <si>
    <t>http://www.potiondesign.com/project/smithsonian-channel-universal-app/</t>
  </si>
  <si>
    <t>Rights in the Courts</t>
  </si>
  <si>
    <t xml:space="preserve">Rights in the Courts, Potion's interactive exhibit for the new Canadian Museum of Human Rights, invites visitors to enter the discourse on a number of landmark human rights cases that went before the Supreme Court of Canada. </t>
  </si>
  <si>
    <t>http://www.potiondesign.com/project/rights-in-the-courts/</t>
  </si>
  <si>
    <t>Winnipeg, Canada</t>
  </si>
  <si>
    <t>Richard Avedon App for iPad</t>
  </si>
  <si>
    <t xml:space="preserve">The Richard Avedon app for iPad is a digital survey of the legendary photographer's sixty-year career. </t>
  </si>
  <si>
    <t>http://www.potiondesign.com/project/richard-avedon-app-for-ipad/</t>
  </si>
  <si>
    <t>Q?rius</t>
  </si>
  <si>
    <t xml:space="preserve">Q?rius is an interactive science-based center at the Smithsonian’s National Museum of Natural History, where visitors can interact with artifacts, staff, and scientists in meaningful and inspiring ways. </t>
  </si>
  <si>
    <t>http://www.potiondesign.com/project/qrius/</t>
  </si>
  <si>
    <t>Washington, DC, USA</t>
  </si>
  <si>
    <t>In Pursuit of Freedom</t>
  </si>
  <si>
    <t>Nearly one third of Brooklyn was populated by slaves in the 1800s, and much of the story has been left untold. In Pursuit of Freedom uncovers much of the lost history and brings new voice and perspective to the on going question, "What is Freedom?"</t>
  </si>
  <si>
    <t>http://www.potiondesign.com/project/in-pursuit-of-freedom/</t>
  </si>
  <si>
    <t>Brooklyn, NY, USA</t>
  </si>
  <si>
    <t>Tours App</t>
  </si>
  <si>
    <t>Potion was appointed to create a smartphone app on iOS and Android to provide visitors with a tool for navigating through this vast collection at their own pace, and following their own routes.</t>
  </si>
  <si>
    <t>http://www.potiondesign.com/project/tours-app/</t>
  </si>
  <si>
    <t>Future Energy</t>
  </si>
  <si>
    <t xml:space="preserve">Future Energy Chicago is an all-digital, immersive gaming environment that gives audiences control over the direction the world is moving, by offering students and citizens the tools for making smart decisions to save Chicago’s future. </t>
  </si>
  <si>
    <t>http://www.potiondesign.com/project/future-energy/</t>
  </si>
  <si>
    <t>Chicago, USA</t>
  </si>
  <si>
    <t>Interaction of Color</t>
  </si>
  <si>
    <t>The Interaction of Color app brings Josef Albers’s masterwork to the digital realm. Originally published in 1963, Interaction of Color</t>
  </si>
  <si>
    <t>http://www.potiondesign.com/project/interaction-of-color/</t>
  </si>
  <si>
    <t>Shop Life</t>
  </si>
  <si>
    <t>Shop Life exists at the intersection of culture and commerce. Working closely with the Tenement Museum, Potion designed an interactive counter where products tell the stories of the shops that once sold them.</t>
  </si>
  <si>
    <t>http://www.potiondesign.com/project/shop-life/</t>
  </si>
  <si>
    <t>Maharam Business Dashboard</t>
  </si>
  <si>
    <t>Maharam, a leading textile resource for architects and interior designers, asked Potion to design a tool that could assist its sales staff with their daily tasks in the field. In response, Potion created a suite of tools collectively known as “Bruce”. The Business Tool summarizes a sales representative’s performance, displaying trends, current orders, and expenses</t>
  </si>
  <si>
    <t>http://www.potiondesign.com/project/business-dashboard/</t>
  </si>
  <si>
    <t>Smithsonian Channel for iPad</t>
  </si>
  <si>
    <t xml:space="preserve">The Smithsonian Channel for iPad app introduces an innovative way to watch, find and discover a vast collection of featured content and episodes from the Smithsonian Channel. </t>
  </si>
  <si>
    <t>http://www.potiondesign.com/project/smithsonian/</t>
  </si>
  <si>
    <t>Biblion: World’s Fair</t>
  </si>
  <si>
    <t xml:space="preserve">Potion designed the New York Public Library’s first iPad app: Biblion—The Boundless Library to echo the serendipity found by searching through the treasures on the library’s shelves. Walking through “the stacks” at the NYPL, visitors encounter stories of various sizes, from short pamphlets, to long novels. </t>
  </si>
  <si>
    <t>http://www.potiondesign.com/project/biblion/</t>
  </si>
  <si>
    <t>tech_sreen</t>
  </si>
  <si>
    <t>The Future of Retail</t>
  </si>
  <si>
    <t xml:space="preserve">Perch is a complete turnkey system that, when activated by a shopper’s touch, creates a groundbreaking in-store digital media and product sample experience. Perch is a compact wall-mounted projection unit that lights a tabletop display surface. </t>
  </si>
  <si>
    <t>http://www.potiondesign.com/project/perch/</t>
  </si>
  <si>
    <t>Time Table</t>
  </si>
  <si>
    <t>At the Brooklyn Navy Yard’s Visitor Center, the Time Table documents 400 years of American history as it has progressed through the waters of the East River and Wallabout Bay.</t>
  </si>
  <si>
    <t>http://www.potiondesign.com/project/timetable/</t>
  </si>
  <si>
    <t>New Amsterdam Pavilion</t>
  </si>
  <si>
    <t xml:space="preserve">New Amsterdam Pavilion glass wall application was created by Potion. The new and improved way finding and information filled document. </t>
  </si>
  <si>
    <t>http://www.potiondesign.com/project/new-amsterdam-pavilion/</t>
  </si>
  <si>
    <t>Product Portal</t>
  </si>
  <si>
    <t xml:space="preserve">As part of a complete renovation of Hamilton Sundstrand's product center, Potion designed a set of nine interactive stations that highlight the aerospace company's products from across their nine divisions. </t>
  </si>
  <si>
    <t>http://www.potiondesign.com/project/productportal/</t>
  </si>
  <si>
    <t>Connecticut, USA</t>
  </si>
  <si>
    <t>The NOVIY Tables</t>
  </si>
  <si>
    <t>NOVIY in Russian is a slang term for “new” that doesn’t quite have an English equivalent. It is a word that represents the zeitgeist in Moscow and serves as an apt description of the work that Potion has completed for NOVIY.</t>
  </si>
  <si>
    <t>http://www.potiondesign.com/project/noviytables/</t>
  </si>
  <si>
    <t>Digital Floorboards</t>
  </si>
  <si>
    <t>Digital Floorboards is one of four interactive installations at NOVIY, a 2500 square foot restaurant and lounge located in the heart of Moscow. Situated at the entrance of the venue, this twenty foot long reactive floor projection reflects the restaurant's unique wooden ceiling pattern designed by Russian architect Alexander Brodsky.</t>
  </si>
  <si>
    <t>http://www.potiondesign.com/project/digitalfloorboards/</t>
  </si>
  <si>
    <t>Bottle Message Mural</t>
  </si>
  <si>
    <t xml:space="preserve">The Bottle Message Mural is one of four interactive installations at NOVIY, a 2500 square foot restaurant and lounge located in the heart of Moscow. Placed behind and above the lounge bar, this 24 foot projected display of orange-tinted bottles gives guests an opportunity to make a statement that the whole lounge can see. </t>
  </si>
  <si>
    <t>http://www.potiondesign.com/project/bottlemural/</t>
  </si>
  <si>
    <t>Franco-Russian Poster Wall</t>
  </si>
  <si>
    <t>The Franco-Russian Poster Wall is one of four interactive installations at NOVIY, a 2500 square foot restaurant and lounge located in the heart of Moscow. Running the full length of the restaurant's forty foot bar, this projected mural plays with the notions of high and low in Russian culture.</t>
  </si>
  <si>
    <t>http://www.potiondesign.com/project/posterwall/</t>
  </si>
  <si>
    <t>Bell Labs Global Whiteboard</t>
  </si>
  <si>
    <t xml:space="preserve">The scientists at Bell Labs have changed the world. Over the past 100 years, these researchers stood at their whiteboards (and blackboards) and invented the Telephone, Cell Phones, Lasers, Fiber Optics, and even the Transistor. </t>
  </si>
  <si>
    <t>http://www.potiondesign.com/project/globalwhiteboard/</t>
  </si>
  <si>
    <t>New Jersey, USA</t>
  </si>
  <si>
    <t>Tree of Testimony</t>
  </si>
  <si>
    <t xml:space="preserve">As a continuation of Potion’s relationship with the Los Angeles Museum of the Holocaust, Potion created Tree of Testimony in 2012: a permanent video sculpture connecting 51,000 testimonies of Holocaust survivors and witnesses from the USC Shoah Foundation Institute Archives, across 70 individual screens. </t>
  </si>
  <si>
    <t>http://www.potiondesign.com/project/tree-of-testimony/</t>
  </si>
  <si>
    <t>Los Angeles, USA</t>
  </si>
  <si>
    <t>Memory Pool</t>
  </si>
  <si>
    <t>The Los Angeles Museum of the Holocaust asked Potion to develop all of the interactive technology for their permanent museum spaces. In response, Potion created the Spatial Audio Guides, the 18 Camps Interactive Room, and the centerpiece of the first gallery, The Memory Pool.</t>
  </si>
  <si>
    <t>http://www.potiondesign.com/project/memorypool/</t>
  </si>
  <si>
    <t>18 Camps</t>
  </si>
  <si>
    <t xml:space="preserve">The Los Angeles Museum of the Holocaust engaged Potion to develop and design "18 Camps," a field of united interactive displays within the gallery devoted to the darkest moments of the Holocaust. </t>
  </si>
  <si>
    <t>http://www.potiondesign.com/project/18-camps/</t>
  </si>
  <si>
    <t>Spatial Audio Guide</t>
  </si>
  <si>
    <t>Potion broke new ground with the handheld audio guide created for the Los Angeles Museum of the Holocaust’s new permanent home in Los Angeles’ Pan Pacific Park. Unlike traditional museum audio guides, Potion’s custom-designed device is the primary source of non-visual information within the museum and is recommended for all visitors.</t>
  </si>
  <si>
    <t>http://www.potiondesign.com/project/audioguide/</t>
  </si>
  <si>
    <t>Voices of Liberty</t>
  </si>
  <si>
    <t>Combining location-based sensing with seamless audio mixing, Potion's groundbreaking "Voices of Liberty" interactive experience at the Museum of Jewish Heritage intimately connects visitors to the immigrant experience while encouraging interaction with other visitors.</t>
  </si>
  <si>
    <t>http://www.potiondesign.com/project/voicesofliberty/</t>
  </si>
  <si>
    <t>Timekeeper</t>
  </si>
  <si>
    <t>Adding retrospective vision to Andy Goldworthy's living memorial, The Garden of Stones, Potion's high-definition interactive allows visitors to turn back time, revisiting Goldworthy's sculpture at any moment over the piece's history at the Museum of Jewish Heritage.</t>
  </si>
  <si>
    <t>http://www.potiondesign.com/project/timekeeper/</t>
  </si>
  <si>
    <t>Infinity of Nations Focal Points</t>
  </si>
  <si>
    <t>The Focal Point Interactives tell the stories around the ten key objects highlighted in the Infinity of Nations Exhibition. Each superlative object, from a sculpture of an Aztec maize goddess to an exceptionally rare Anishnaabe outfit, displays the dynamism and diversity of the cultures of Native America before European peoples arrived.</t>
  </si>
  <si>
    <t>http://www.potiondesign.com/project/infinity-of-nations/</t>
  </si>
  <si>
    <t>Private Tasting Table</t>
  </si>
  <si>
    <t>The St. Regis Hotel is an establishment renowned for personal service and attention to detail. Potion created a custom interactive bar and tasting table that allows the Master Sommelier to achieve a new level of service and personalization in their restaurant Adour by Alain Ducasse.</t>
  </si>
  <si>
    <t>http://www.potiondesign.com/project/tastingtable/</t>
  </si>
  <si>
    <t>Private Dining Room</t>
  </si>
  <si>
    <t>http://www.potiondesign.com/project/private-dining-room/</t>
  </si>
  <si>
    <t>Clo Wine Bar</t>
  </si>
  <si>
    <t>Reinventing the wine tasting experience, the Potion's interactive bar at Clo, an ultra-modern wine bar in New York's Time Warner Center, gives patrons the opportunity to become their own sommelier and pour their own wine.</t>
  </si>
  <si>
    <t>http://www.potiondesign.com/project/winebar/</t>
  </si>
  <si>
    <t>What’s in Your Blood?</t>
  </si>
  <si>
    <t>Blending stunning visualizations with playful interaction, Potion created "What’s In Your Blood?", a classic educational experience with a number of interactive twists. Designed in collaboration with Thinc Design for the Museum of Science and Industry, the multi-user interactive table lets visitors of all ages explore a hyper-realistic blood stream as it travels to a physical model of the human heart.</t>
  </si>
  <si>
    <t>http://www.potiondesign.com/project/whats-in-your-blood/</t>
  </si>
  <si>
    <t>The Chemistry Between Us</t>
  </si>
  <si>
    <t>Potion's emotion-centered interactive "The Chemistry Between Us" invites visitors to learn about the hormones related to feelings of love. This intriguing and kid-friendly installation explains the connection between chemistry and the various emotions of love through three hearts projected onto a touch-sensitive surface.</t>
  </si>
  <si>
    <t>http://www.potiondesign.com/project/the-chemistry-between-us/</t>
  </si>
  <si>
    <t>Create an Ad</t>
  </si>
  <si>
    <t>Potion's dynamic interactive "Create an Ad" at The Museum of Science and Industry allows visitors to create and watch their own commercials, teaching the tactics behind the business of advertising by giving visitors the creative hand.</t>
  </si>
  <si>
    <t>http://www.potiondesign.com/project/create-an-ad/</t>
  </si>
  <si>
    <t>100 Things to Do</t>
  </si>
  <si>
    <t xml:space="preserve">Potion's interactive "100 Things To Do" challenges visitors to “YOU! The Experience” to set lifelong goals for themselves. Three virtual blackboards, constantly updating, greet visitors with an assortment of goals that are drafted by unseen hands. </t>
  </si>
  <si>
    <t>http://www.potiondesign.com/project/100-things-to-do/</t>
  </si>
  <si>
    <t>Transportation Hall</t>
  </si>
  <si>
    <t>Using full-body interaction rarely achieved through screen-based installations, Potion created the "Transportation Hallway" for the National Building Museum's Green Community exhibit showcasing sustainability.</t>
  </si>
  <si>
    <t>http://www.potiondesign.com/project/transportation-hall/</t>
  </si>
  <si>
    <t>Act Local</t>
  </si>
  <si>
    <t xml:space="preserve">Putting the power to re-design an average American town into the hands of museum visitors, Potion's large-scale "Act Local" interactive allows visitors to take realistic steps toward making communities more livable and environmentally responsible. As the closing installation in the Green Community exhibit, "Act Local", </t>
  </si>
  <si>
    <t>http://www.potiondesign.com/project/act-local/</t>
  </si>
  <si>
    <t>Think Global</t>
  </si>
  <si>
    <t xml:space="preserve">Potion's expansive interactive, "Think Global," located at the entrance to the Green Community exhibit, introduces visitors to issues of global sustainability by allowing them to manipulate data visualizations relating to human impact. </t>
  </si>
  <si>
    <t>http://www.potiondesign.com/project/think-global/</t>
  </si>
  <si>
    <t>Reactive Glass Lobby Displays</t>
  </si>
  <si>
    <t>Matching business needs with innovative culture, Potion created the award-winning interactive digital gallery for the lobby of HP's Executive Briefing Center in Cupertino, California.</t>
  </si>
  <si>
    <t>http://www.potiondesign.com/project/reactiveglass/</t>
  </si>
  <si>
    <t xml:space="preserve">California, USA </t>
  </si>
  <si>
    <t>Kaleidoscopic Retail Displays</t>
  </si>
  <si>
    <t>Potion's wall-size kaleidoscopic screens create moving art from Tiffany’s ever-evolving jewelry collection, accenting a new line of Tiffany &amp; Co’s boutique stores. In collaboration with the design firm 2x4, Potion's kinetic images highlight details of Tiffany's designer products while adding a playful and mesmerizing quality to the shopping experience.</t>
  </si>
  <si>
    <t>http://www.potiondesign.com/project/kaleidoscopic-retail-displays/</t>
  </si>
  <si>
    <t>Community Displays</t>
  </si>
  <si>
    <t>Combining art and code, Potion's "Community Displays" give RISD's students and staff a visual and unfiltered platform to express themselves visually. At the behest of RISD President John Maeda, Potion worked to create an electronic system whose organic, uncensored structure distinguishes it as a medium for the entire community.</t>
  </si>
  <si>
    <t>http://www.potiondesign.com/project/risddisplay/</t>
  </si>
  <si>
    <t>Rhode Island, USA</t>
  </si>
  <si>
    <t>Jump Station</t>
  </si>
  <si>
    <t xml:space="preserve">Encouraging peak performance through larger-than-life payoffs, Potion created the full-body reactive "Jump Station" for a special Nike exhibit at the 2008 Beijing Olympics. Visitors see only the words “Step and Jump” inscribed on the floor as they approach a sixteen foot tall projected figure. </t>
  </si>
  <si>
    <t>http://www.potiondesign.com/project/jump-station/</t>
  </si>
  <si>
    <t xml:space="preserve">tech_screen </t>
  </si>
  <si>
    <t>Light Matters</t>
  </si>
  <si>
    <t>Responding in real-time with mesmerizing visualizations, Potion's "Light Matters" display for Nike's exhibit at the 2008 Beijing Olympics highlights Nike’s attention to performance and lightness in every aspect of shoe design.</t>
  </si>
  <si>
    <t>http://www.potiondesign.com/project/light-matters/</t>
  </si>
  <si>
    <t>Eyewitness to Genocide</t>
  </si>
  <si>
    <t xml:space="preserve">Potion created "Eyewitness to Genocide" to mimic the urgency of an emergency response center, arming visitors to the United States Holocaust Memorial Museum with resources to take action against genocide. As visitors enter the centerpiece of the museum’s newest exhibit, they are pulled into action by twenty-five overhead screens sharing eyewitness testimonies. </t>
  </si>
  <si>
    <t>http://www.potiondesign.com/project/eyewitness/</t>
  </si>
  <si>
    <t>War and Peace Tables</t>
  </si>
  <si>
    <t xml:space="preserve">Potion re-conceptualized the landscape of the War &amp; Peace Tables at the National World War I Museum, crafting technology to create new ways of interacting that were not possible before. </t>
  </si>
  <si>
    <t>http://www.potiondesign.com/project/war-and-peace-tables/</t>
  </si>
  <si>
    <t>Missouri, USA</t>
  </si>
  <si>
    <t>The Star Spangled Banner</t>
  </si>
  <si>
    <t>Potion enables over a million visitors each year to touch the Star Spangled Banner, the flag that flew over Ft. McHenry in the War of 1812. At over 40 feet wide, the flag is monumental in scale, but, it is so fragile that, in places, it is thinner than tissue paper.</t>
  </si>
  <si>
    <t>http://www.potiondesign.com/project/the-star-spangled-banner/</t>
  </si>
  <si>
    <t>Limud Tables</t>
  </si>
  <si>
    <t xml:space="preserve">Blending interactive storytelling and seamless architectural design, Potion created the Museum at Eldridge Street's Limud Tables to educate visitors about the museum's important history, location, and architecture while honoring the institution's cultural role as the Eldridge Street Synagogue. </t>
  </si>
  <si>
    <t>http://www.potiondesign.com/project/limud-tables/</t>
  </si>
  <si>
    <t>Family Album</t>
  </si>
  <si>
    <t>The Family Album is an interactive oral history exhibit which showcases stories of the Eldridge Street Synagogue's early members. Visitors hear narrators describe the experiences of their ancestors who belonged to the synagogue.</t>
  </si>
  <si>
    <t>http://www.potiondesign.com/project/family-album/</t>
  </si>
  <si>
    <t>Donor Wall</t>
  </si>
  <si>
    <t xml:space="preserve">The Donor Wall at the Museum at Eldridge Street is a permanent interactive installation that honors those who made the synagogue's restoration possible. For this piece, Potion was given the challenge to create an installation that carried the gravitas of a name etched in stone and yet had the flexibility to be updated on a regular basis. </t>
  </si>
  <si>
    <t>http://www.potiondesign.com/project/donor-wall/</t>
  </si>
  <si>
    <t>Interactive Map</t>
  </si>
  <si>
    <t xml:space="preserve">Attendees of Project Global's tremendous fashion tradeshows may well be lost without Potion's custom-designed interactive map. </t>
  </si>
  <si>
    <t>http://www.potiondesign.com/project/interactive-map/</t>
  </si>
  <si>
    <t>Daily Post</t>
  </si>
  <si>
    <t>Potion's interactive bulletin board orients new students and visitors to the Hill Pavilion at the University of Pennsylvania's School of Veterinary Medicine with up-to-the-minute news, events, and information.</t>
  </si>
  <si>
    <t>http://www.potiondesign.com/project/daily-post/</t>
  </si>
  <si>
    <t>Philadelphia, USA</t>
  </si>
  <si>
    <t>Living Wall</t>
  </si>
  <si>
    <t xml:space="preserve">Inspired by photographer Eadweard Muybridge’s studies of animal motion, Potion's series of nine dynamic, wall-mounted displays feature over forty animated scenes that greet visitors to the University of Pennsylvania School of Veterinary Medicine. </t>
  </si>
  <si>
    <t>http://www.potiondesign.com/project/living-wall/</t>
  </si>
  <si>
    <t>Apartment Finder</t>
  </si>
  <si>
    <t>Potion has designed several interactives that facilitate the search for high-end condominiums. Prospective buyers can literally "light up" apartments they are interested in by touching a screen.</t>
  </si>
  <si>
    <t>http://www.potiondesign.com/project/apartment-finder/</t>
  </si>
  <si>
    <t>Interactive Stations</t>
  </si>
  <si>
    <t>Bringing one of the world’s greatest collections of original artistic, literary, and musical artifacts to startling life, Potion’s stately interactive kiosks and listening stations at the Morgan Library &amp; Museum allow visitors to truly experience the library’s collection.</t>
  </si>
  <si>
    <t>http://www.potiondesign.com/project/interactive-stations/</t>
  </si>
  <si>
    <t>Object Label Finder</t>
  </si>
  <si>
    <t xml:space="preserve">Eliminating the need for paper labels, and allowing for the easy removal and relocation of the gallery’s 3,500 prized pieces, Potion created a custom application for the Metropolitan Museum of Art’s Greek and Roman Study Gallery. Potion worked closely with the Met's curators to design the "Object Label Finder". </t>
  </si>
  <si>
    <t>http://www.potiondesign.com/project/object-label-finder/</t>
  </si>
  <si>
    <t>Corporate Lobby Installation</t>
  </si>
  <si>
    <t xml:space="preserve">In 2008, Potion proposed a large-scale interactive sculpture for the lobby of a financial firm in downtown Chicago. This installation utilized the company's vast database of up-to-the-minute financial data to drive the multi-dimensional visualization. </t>
  </si>
  <si>
    <t>http://www.potiondesign.com/project/corporate-lobby-installation/</t>
  </si>
  <si>
    <t>Hotel Lobby Installation</t>
  </si>
  <si>
    <t>In 2007, Potion proposed this reactive hotel lobby piece as a means of greeting guests arriving at the hotel and seeing off guests leaving the hotel. We imagined that the projected light graphics would respond to the guests' motion and might be changed for each season and in response to special events hosted at the hotel.</t>
  </si>
  <si>
    <t>http://www.potiondesign.com/project/hotel-lobby-installation/</t>
  </si>
  <si>
    <t>Nokia OZO Launch Event</t>
  </si>
  <si>
    <t>Second story</t>
  </si>
  <si>
    <t>To help Nokia celebrate the launch of its game-changing VR camera, we created an immersive event experience inspired by the product.</t>
  </si>
  <si>
    <t>http://secondstory.com/project/browse/featured-work/ozo-launch</t>
  </si>
  <si>
    <t>College Football Hall of Fame</t>
  </si>
  <si>
    <t>A suite of immersive experiences makes fans the hero at the College Football Hall of Fame in Atlanta.</t>
  </si>
  <si>
    <t>http://secondstory.com/project/browse/featured-work/cfhf</t>
  </si>
  <si>
    <t>Atlanta, GA</t>
  </si>
  <si>
    <t>Hemmingson Center Interactives</t>
  </si>
  <si>
    <t>Interactive wall installations bring to life Gonzaga’s ever-evolving narrative, creating an emotive, meaningful, and connective experience for current and prospective students, alumni, and faculty.</t>
  </si>
  <si>
    <t>http://secondstory.com/project/browse/featured-work/gonzaga</t>
  </si>
  <si>
    <t>Washington, USA</t>
  </si>
  <si>
    <t>ArtClix 2015</t>
  </si>
  <si>
    <t>To enhance the already successful ArtClix app, we imagined new ways for museum visitors to connect with and respond to works of art.</t>
  </si>
  <si>
    <t>http://secondstory.com/project/browse/featured-work/artclix-2015</t>
  </si>
  <si>
    <t>Georgia, USA</t>
  </si>
  <si>
    <t>Common Threads</t>
  </si>
  <si>
    <t>A thought-provoking photo booth experience asked visitors to consider how the textiles they choose reflect who they are.</t>
  </si>
  <si>
    <t>http://secondstory.com/project/browse/featured-work/common-threads</t>
  </si>
  <si>
    <t>Object:Photo</t>
  </si>
  <si>
    <t>The Object:Photo website is an interactive complement to the Thomas Walther Collection exhibition at New York’s Museum of Modern Art.</t>
  </si>
  <si>
    <t>http://secondstory.com/project/browse/featured-work/object-photo</t>
  </si>
  <si>
    <t>Fusion: Electrosonic Event</t>
  </si>
  <si>
    <t>Designed and produced in partnership with Electrosonic, an educational event showcased the power of interactive storytelling in a connected LED environment.</t>
  </si>
  <si>
    <t>http://secondstory.com/project/browse/featured-work/electrosonic</t>
  </si>
  <si>
    <t>Times Square 4K Screen Launch</t>
  </si>
  <si>
    <t>On November 18th, 2014, Second Story, with graphic artist Universal Everything, launched a monumental screen at the crossroads of the world in Times Square, New York and with it a new conversation about the convergence of art, commerce, and technology.</t>
  </si>
  <si>
    <t>http://secondstory.com/project/browse/featured-work/vornado</t>
  </si>
  <si>
    <t>Whole Foods Market Store</t>
  </si>
  <si>
    <t>We created Wise Wood, an interactive wooden signage platform that invites shoppers to learn through play. Using analog controls, customers transform a farm landscape, revealing the sustainable practices of the “Responsibly Grown” rating system. We can now explain complex things in simple ways to help customers make informed decisions.</t>
  </si>
  <si>
    <t>http://secondstory.com/project/browse/featured-work/wf-avalon</t>
  </si>
  <si>
    <t>Lovejoy Fountain Activation</t>
  </si>
  <si>
    <t>An interactive light and sound installation at Portland’s Lovejoy Fountain invited people to become performers.</t>
  </si>
  <si>
    <t>http://secondstory.com/project/browse/featured-work/lovejoy-fountain</t>
  </si>
  <si>
    <t>Oregon, USA</t>
  </si>
  <si>
    <t>Learning to See</t>
  </si>
  <si>
    <t>The experience begins with a foundational understanding of the ecosystems of Colorado, then explores stories of the nearby steppe environment and the research being carried out at the Gardens, and culminates with a look at the opportunities for visitors themselves to become involved in conservation through citizen science. All exhibit content is bilingual, presented in English and Spanish.</t>
  </si>
  <si>
    <t>http://secondstory.com/project/browse/featured-work/dbg</t>
  </si>
  <si>
    <t>Colorado, USA</t>
  </si>
  <si>
    <t>My Coke Art</t>
  </si>
  <si>
    <t>An interactive art experience at the World of Coca-Cola transforms everyday visitors into expert artists by helping them “paint” their own brand-centric masterpiece.</t>
  </si>
  <si>
    <t>http://secondstory.com/project/browse/featured-work/my-coke-art</t>
  </si>
  <si>
    <t>Center for Civil and Human Rights</t>
  </si>
  <si>
    <t>In collaboration with partners including Rockwell Group, Design &amp; Production Incorporated, and History Associates, we designed and developed a series of interactive installations that bring complex content to life for visitors, helping them to see themselves in the struggles of others and empowering them to enact positive change.</t>
  </si>
  <si>
    <t>http://secondstory.com/project/browse/featured-work/cchr</t>
  </si>
  <si>
    <t>National Civil Rights Museum</t>
  </si>
  <si>
    <t xml:space="preserve">Second Story worked with Howard+Revis Design Services and the museum’s leadership team to create a collection of films and interactive experiences which add a new dimension to the museum’s story of the culture of resistance. Two animated short films in the Slavery gallery help to set the stage and foreshadow the monumental civil rights battle of the mid-20th century. </t>
  </si>
  <si>
    <t>http://secondstory.com/project/browse/featured-work/ncrm</t>
  </si>
  <si>
    <t>Tenesse, USA</t>
  </si>
  <si>
    <t>100 Years of Design</t>
  </si>
  <si>
    <t>The experience also encourages visitors to join a dynamic conversation about the role design plays in our daily lives. Users are invited to share their favorite works and describe what they mean to them. Responsive programming enables them to keep the conversation going from a variety of devices, from desktop to mobile to tablet.</t>
  </si>
  <si>
    <t>http://secondstory.com/project/browse/featured-work/aiga-100</t>
  </si>
  <si>
    <t>Global Crossroads</t>
  </si>
  <si>
    <t>An innovative tool to enhance educational engagement and foster discourse, Global Crossroads is a dynamic, large-scale environmental installation driven by web technologies and content created within an accompanying web app.</t>
  </si>
  <si>
    <t>http://secondstory.com/project/browse/featured-work/global-crossroads</t>
  </si>
  <si>
    <t>Records of Rights Interactives</t>
  </si>
  <si>
    <t>This interactive table and wall experience with an accompanying online exhibition immerses visitors of all ages in the quest for justice and equality in the United States.</t>
  </si>
  <si>
    <t>http://secondstory.com/project/browse/featured-work/records-of-rights</t>
  </si>
  <si>
    <t>Lyt</t>
  </si>
  <si>
    <t>Collaborative, interactive, and ambient, Lyt, a lighting fixture prototype, made its debut at 2013’s Maker Faire Rome.</t>
  </si>
  <si>
    <t>http://secondstory.com/project/browse/featured-work/lyt</t>
  </si>
  <si>
    <t>Rome, Italy</t>
  </si>
  <si>
    <t>A Man’s World, Miami</t>
  </si>
  <si>
    <t>Part of a magical evening honoring Hermès’s most important customers, this series of interactive mirror experiences played with guests’ sense of perception and illusion, delighting them with unexpected reflections.</t>
  </si>
  <si>
    <t>http://secondstory.com/project/browse/featured-work/hermes-miami</t>
  </si>
  <si>
    <t>Triumph of the Winter Queen</t>
  </si>
  <si>
    <t>This immersive digital experience draws viewers into Dutch artist Gerrit van Honthorst’s 1636 masterpiece Triumph of the Winter Queen: Allegory of the Just, a monumental portrait inspired by the turbulent lives of Elizabeth Stuart and Frederick V, once the King and Queen of Bohemia.</t>
  </si>
  <si>
    <t>http://secondstory.com/project/browse/featured-work/honthorst</t>
  </si>
  <si>
    <t>Inventing Abstraction</t>
  </si>
  <si>
    <t>Combining biographical information and artwork, this online exhibition allows visitors to see associations between early abstract artists and explore influential works from the period.</t>
  </si>
  <si>
    <t>http://secondstory.com/project/browse/featured-work/moma-inventing-abstraction</t>
  </si>
  <si>
    <t>ASICS/NYC Marathon Wall</t>
  </si>
  <si>
    <t>Second Story created an interactive experience that celebrates the global quality of the New York City Marathon, one of the world’s most significant annual sporting events, while also recognizing its quintessential New York flavor.</t>
  </si>
  <si>
    <t>http://secondstory.com/project/browse/featured-work/asics</t>
  </si>
  <si>
    <t>Constellation</t>
  </si>
  <si>
    <t>As the hub of the iEX digital marketing event, this multi-channel interactive installation captured, compared, and connected opinions on topics that matter most to the industry.</t>
  </si>
  <si>
    <t>http://secondstory.com/project/browse/featured-work/constellation</t>
  </si>
  <si>
    <t xml:space="preserve">type_commercial </t>
  </si>
  <si>
    <t>Ecological Urbanism App</t>
  </si>
  <si>
    <t>The Ecological Urbanism app adapts content from the Harvard Graduate School of Design’s book of the same name for a tablet. Much more than an ebook, it’s an entirely new way of looking at the information interactively.</t>
  </si>
  <si>
    <t>http://secondstory.com/project/browse/featured-work/ecological-urbanism</t>
  </si>
  <si>
    <t>TEDxPortland After-Party 2012</t>
  </si>
  <si>
    <t>For one night only, guests at the Portland TEDx after-party had a chance to interact with a floor-to-ceiling interactive sculpture that transformed body movement into new landscapes.</t>
  </si>
  <si>
    <t>http://secondstory.com/project/browse/featured-work/tedx2012</t>
  </si>
  <si>
    <t>Vault of the Secret Formula</t>
  </si>
  <si>
    <t>Second Story conceived of media and design strategies flowing from the two aspects of the secret formula: the secrecy and mystery surrounding it, and the fun that comes from simply enjoying the product. This concept fueled the design and development of twelve media experiences that help deliver the visitor toward the exhibit’s cinematic climax.</t>
  </si>
  <si>
    <t>http://secondstory.com/project/browse/featured-work/vault-of-the-secret-formula</t>
  </si>
  <si>
    <t>Ford Alumni Center</t>
  </si>
  <si>
    <t>http://secondstory.com/project/browse/featured-work/university-of-oregon</t>
  </si>
  <si>
    <t>List of tags</t>
  </si>
  <si>
    <t>This spreadsheet performs some basic audits over the tag-set and suggests where efforts can be focused to improve the dataset. It is automatically populated from CleanData so updates in realtime.</t>
  </si>
  <si>
    <t>Guidance Summary</t>
  </si>
  <si>
    <t>Singletons</t>
  </si>
  <si>
    <t>Please find more works that meet these tags, or merge the tag with another (search and replace in the rawdata sheet)</t>
  </si>
  <si>
    <t>More</t>
  </si>
  <si>
    <t>It'll be nice to have more works that have these tags</t>
  </si>
  <si>
    <t>Enough</t>
  </si>
  <si>
    <t>We probably have enough of these types of works. Don't actively seek more, but still use these tags if relevant to some other piece of work.</t>
  </si>
  <si>
    <t>Ok</t>
  </si>
  <si>
    <t>This is how many tags that we have a good amount of data for.</t>
  </si>
  <si>
    <t>Total</t>
  </si>
  <si>
    <t>The total number of unique tags in the tag dictionary</t>
  </si>
  <si>
    <t>Guidance Level Threshold Settings</t>
  </si>
  <si>
    <t>We'll increase this gradually, we set the number lowish to focus effort on the highest priorities</t>
  </si>
  <si>
    <t>Guidance</t>
  </si>
  <si>
    <t>Count</t>
  </si>
  <si>
    <t>&gt;</t>
  </si>
  <si>
    <t>&lt;</t>
  </si>
  <si>
    <t>Check for the Presence of Tags in all groups</t>
  </si>
  <si>
    <t>This spreadsheet checks that entries have tags in all groups and ranks entries by those missing the most tags.</t>
  </si>
  <si>
    <t>Average missed tags per item</t>
  </si>
  <si>
    <t>%age</t>
  </si>
  <si>
    <t>Target%</t>
  </si>
  <si>
    <t>Items with complete tags</t>
  </si>
  <si>
    <t>Items with one or fewer missing tags</t>
  </si>
  <si>
    <t>Items with two or fewer missing tags</t>
  </si>
  <si>
    <t>Priority List</t>
  </si>
  <si>
    <t>Missing Count</t>
  </si>
  <si>
    <t>Issues</t>
  </si>
  <si>
    <t/>
  </si>
</sst>
</file>

<file path=xl/styles.xml><?xml version="1.0" encoding="utf-8"?>
<styleSheet xmlns="http://schemas.openxmlformats.org/spreadsheetml/2006/main" xmlns:x14ac="http://schemas.microsoft.com/office/spreadsheetml/2009/9/ac" xmlns:mc="http://schemas.openxmlformats.org/markup-compatibility/2006">
  <fonts count="17">
    <font>
      <sz val="10.0"/>
      <color rgb="FF000000"/>
      <name val="Arial"/>
    </font>
    <font>
      <b/>
    </font>
    <font/>
    <font>
      <b/>
      <color rgb="FF000000"/>
    </font>
    <font>
      <b/>
      <i/>
    </font>
    <font>
      <sz val="10.0"/>
    </font>
    <font>
      <u/>
      <color rgb="FF000000"/>
    </font>
    <font>
      <sz val="11.0"/>
      <color rgb="FF333333"/>
      <name val="'Open Sans'"/>
    </font>
    <font>
      <u/>
      <color rgb="FF0000FF"/>
    </font>
    <font>
      <sz val="10.0"/>
      <color rgb="FF212121"/>
      <name val="Inherit"/>
    </font>
    <font>
      <sz val="10.0"/>
      <color rgb="FF000000"/>
      <name val="Helvetica"/>
    </font>
    <font>
      <sz val="11.0"/>
      <color rgb="FF333333"/>
      <name val="'Helvetica Neue'"/>
    </font>
    <font>
      <color rgb="FF000000"/>
    </font>
    <font>
      <sz val="11.0"/>
      <color rgb="FF000000"/>
      <name val="'Circular Std Book'"/>
    </font>
    <font>
      <sz val="10.0"/>
      <color rgb="FF222222"/>
      <name val="Arial"/>
    </font>
    <font>
      <color rgb="FF212121"/>
      <name val="Inherit"/>
    </font>
    <font>
      <u/>
      <color rgb="FF000000"/>
    </font>
  </fonts>
  <fills count="4">
    <fill>
      <patternFill patternType="none"/>
    </fill>
    <fill>
      <patternFill patternType="lightGray"/>
    </fill>
    <fill>
      <patternFill patternType="solid">
        <fgColor rgb="FFFFFFFF"/>
        <bgColor rgb="FFFFFFFF"/>
      </patternFill>
    </fill>
    <fill>
      <patternFill patternType="solid">
        <fgColor rgb="FFFFF2CC"/>
        <bgColor rgb="FFFFF2CC"/>
      </patternFill>
    </fill>
  </fills>
  <borders count="1">
    <border>
      <left/>
      <right/>
      <top/>
      <bottom/>
    </border>
  </borders>
  <cellStyleXfs count="1">
    <xf borderId="0" fillId="0" fontId="0" numFmtId="0" applyAlignment="1" applyFont="1"/>
  </cellStyleXfs>
  <cellXfs count="30">
    <xf borderId="0" fillId="0" fontId="0" numFmtId="0" xfId="0" applyAlignment="1" applyFont="1">
      <alignment/>
    </xf>
    <xf borderId="0" fillId="0" fontId="1" numFmtId="0" xfId="0" applyAlignment="1" applyFont="1">
      <alignment/>
    </xf>
    <xf borderId="0" fillId="0" fontId="2" numFmtId="0" xfId="0" applyAlignment="1" applyFont="1">
      <alignment/>
    </xf>
    <xf borderId="0" fillId="0" fontId="1" numFmtId="0" xfId="0" applyFont="1"/>
    <xf borderId="0" fillId="0" fontId="3" numFmtId="0" xfId="0" applyAlignment="1" applyFont="1">
      <alignment/>
    </xf>
    <xf borderId="0" fillId="0" fontId="4" numFmtId="0" xfId="0" applyAlignment="1" applyFont="1">
      <alignment/>
    </xf>
    <xf borderId="0" fillId="0" fontId="5" numFmtId="0" xfId="0" applyAlignment="1" applyFont="1">
      <alignment/>
    </xf>
    <xf borderId="0" fillId="0" fontId="6" numFmtId="0" xfId="0" applyAlignment="1" applyFont="1">
      <alignment/>
    </xf>
    <xf borderId="0" fillId="0" fontId="0" numFmtId="0" xfId="0" applyAlignment="1" applyFont="1">
      <alignment/>
    </xf>
    <xf borderId="0" fillId="0" fontId="2" numFmtId="0" xfId="0" applyAlignment="1" applyFont="1">
      <alignment/>
    </xf>
    <xf borderId="0" fillId="2" fontId="7" numFmtId="0" xfId="0" applyAlignment="1" applyFill="1" applyFont="1">
      <alignment/>
    </xf>
    <xf borderId="0" fillId="0" fontId="8" numFmtId="0" xfId="0" applyAlignment="1" applyFont="1">
      <alignment/>
    </xf>
    <xf borderId="0" fillId="2" fontId="9" numFmtId="0" xfId="0" applyAlignment="1" applyFont="1">
      <alignment horizontal="left" wrapText="1"/>
    </xf>
    <xf borderId="0" fillId="0" fontId="5" numFmtId="0" xfId="0" applyAlignment="1" applyFont="1">
      <alignment/>
    </xf>
    <xf borderId="0" fillId="2" fontId="10" numFmtId="0" xfId="0" applyAlignment="1" applyFont="1">
      <alignment/>
    </xf>
    <xf borderId="0" fillId="2" fontId="11" numFmtId="0" xfId="0" applyAlignment="1" applyFont="1">
      <alignment/>
    </xf>
    <xf borderId="0" fillId="0" fontId="12" numFmtId="0" xfId="0" applyAlignment="1" applyFont="1">
      <alignment/>
    </xf>
    <xf borderId="0" fillId="2" fontId="13" numFmtId="0" xfId="0" applyAlignment="1" applyFont="1">
      <alignment/>
    </xf>
    <xf borderId="0" fillId="2" fontId="14" numFmtId="0" xfId="0" applyAlignment="1" applyFont="1">
      <alignment/>
    </xf>
    <xf borderId="0" fillId="0" fontId="2" numFmtId="0" xfId="0" applyAlignment="1" applyFont="1">
      <alignment horizontal="left"/>
    </xf>
    <xf borderId="0" fillId="2" fontId="15" numFmtId="0" xfId="0" applyAlignment="1" applyFont="1">
      <alignment horizontal="left" wrapText="1"/>
    </xf>
    <xf borderId="0" fillId="2" fontId="15" numFmtId="0" xfId="0" applyAlignment="1" applyFont="1">
      <alignment horizontal="left"/>
    </xf>
    <xf borderId="0" fillId="0" fontId="16" numFmtId="0" xfId="0" applyAlignment="1" applyFont="1">
      <alignment horizontal="left"/>
    </xf>
    <xf borderId="0" fillId="0" fontId="12" numFmtId="0" xfId="0" applyFont="1"/>
    <xf borderId="0" fillId="3" fontId="2" numFmtId="0" xfId="0" applyAlignment="1" applyFill="1" applyFont="1">
      <alignment/>
    </xf>
    <xf borderId="0" fillId="0" fontId="2" numFmtId="0" xfId="0" applyAlignment="1" applyFont="1">
      <alignment horizontal="right"/>
    </xf>
    <xf borderId="0" fillId="0" fontId="2" numFmtId="2" xfId="0" applyFont="1" applyNumberFormat="1"/>
    <xf borderId="0" fillId="0" fontId="2" numFmtId="10" xfId="0" applyFont="1" applyNumberFormat="1"/>
    <xf borderId="0" fillId="0" fontId="2" numFmtId="9" xfId="0" applyAlignment="1" applyFont="1" applyNumberFormat="1">
      <alignment/>
    </xf>
    <xf borderId="0" fillId="0" fontId="1" numFmtId="0" xfId="0" applyAlignment="1" applyFont="1">
      <alignment horizontal="right"/>
    </xf>
  </cellXfs>
  <cellStyles count="1">
    <cellStyle xfId="0" name="Normal" builtinId="0"/>
  </cellStyles>
  <dxfs count="0"/>
</styleSheet>
</file>

<file path=xl/_rels/workbook.xml.rels><?xml version="1.0" encoding="UTF-8" standalone="yes"?><Relationships xmlns="http://schemas.openxmlformats.org/package/2006/relationships"><Relationship Id="rId10" Type="http://schemas.openxmlformats.org/officeDocument/2006/relationships/worksheet" Target="worksheets/sheet8.xml"/><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9" Type="http://schemas.openxmlformats.org/officeDocument/2006/relationships/worksheet" Target="worksheets/sheet7.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mc="http://schemas.openxmlformats.org/markup-compatibility/2006" xmlns:dgm="http://schemas.openxmlformats.org/drawingml/2006/diagram"/>
</file>

<file path=xl/worksheets/_rels/sheet1.xml.rels><?xml version="1.0" encoding="UTF-8" standalone="yes"?><Relationships xmlns="http://schemas.openxmlformats.org/package/2006/relationships"><Relationship Id="rId40" Type="http://schemas.openxmlformats.org/officeDocument/2006/relationships/hyperlink" Target="http://www.pattenstudio.com/intel-nyfw2015/" TargetMode="External"/><Relationship Id="rId190" Type="http://schemas.openxmlformats.org/officeDocument/2006/relationships/hyperlink" Target="http://smalldesignfirm.com/project/metropolitan-museum-of-art/" TargetMode="External"/><Relationship Id="rId42" Type="http://schemas.openxmlformats.org/officeDocument/2006/relationships/hyperlink" Target="http://www.pattenstudio.com/science-mill/" TargetMode="External"/><Relationship Id="rId41" Type="http://schemas.openxmlformats.org/officeDocument/2006/relationships/hyperlink" Target="http://www.pattenstudio.com/thumbles/" TargetMode="External"/><Relationship Id="rId44" Type="http://schemas.openxmlformats.org/officeDocument/2006/relationships/hyperlink" Target="http://www.pattenstudio.com/super-bowl-olympics/" TargetMode="External"/><Relationship Id="rId194" Type="http://schemas.openxmlformats.org/officeDocument/2006/relationships/hyperlink" Target="http://smalldesignfirm.com/project/touchscreen-interactives/" TargetMode="External"/><Relationship Id="rId43" Type="http://schemas.openxmlformats.org/officeDocument/2006/relationships/hyperlink" Target="http://www.pattenstudio.com/big-keezy/" TargetMode="External"/><Relationship Id="rId193" Type="http://schemas.openxmlformats.org/officeDocument/2006/relationships/hyperlink" Target="http://smalldesignfirm.com/project/weather-station/" TargetMode="External"/><Relationship Id="rId46" Type="http://schemas.openxmlformats.org/officeDocument/2006/relationships/hyperlink" Target="http://www.nvinteractive.co.nz/our-work/high-street-stories" TargetMode="External"/><Relationship Id="rId192" Type="http://schemas.openxmlformats.org/officeDocument/2006/relationships/hyperlink" Target="http://smalldesignfirm.com/project/museum-of-fine-art/" TargetMode="External"/><Relationship Id="rId45" Type="http://schemas.openxmlformats.org/officeDocument/2006/relationships/hyperlink" Target="http://www.nvinteractive.co.nz/our-work/bbc-top-gear-cool-wall" TargetMode="External"/><Relationship Id="rId191" Type="http://schemas.openxmlformats.org/officeDocument/2006/relationships/hyperlink" Target="http://smalldesignfirm.com/project/monticello/" TargetMode="External"/><Relationship Id="rId48" Type="http://schemas.openxmlformats.org/officeDocument/2006/relationships/hyperlink" Target="http://www.resn.co.nz/" TargetMode="External"/><Relationship Id="rId187" Type="http://schemas.openxmlformats.org/officeDocument/2006/relationships/hyperlink" Target="http://smalldesignfirm.com/project/leuven-institute/" TargetMode="External"/><Relationship Id="rId47" Type="http://schemas.openxmlformats.org/officeDocument/2006/relationships/hyperlink" Target="http://www.nvinteractive.co.nz/our-work/espn-f1-app" TargetMode="External"/><Relationship Id="rId186" Type="http://schemas.openxmlformats.org/officeDocument/2006/relationships/hyperlink" Target="http://smalldesignfirm.com/project/pledge-wall/" TargetMode="External"/><Relationship Id="rId185" Type="http://schemas.openxmlformats.org/officeDocument/2006/relationships/hyperlink" Target="http://smalldesignfirm.com/project/illuminated-manuscript/" TargetMode="External"/><Relationship Id="rId49" Type="http://schemas.openxmlformats.org/officeDocument/2006/relationships/hyperlink" Target="http://awards.ixda.org/entry/2013/nova/" TargetMode="External"/><Relationship Id="rId184" Type="http://schemas.openxmlformats.org/officeDocument/2006/relationships/hyperlink" Target="http://smalldesignfirm.com/project/zebrafish/" TargetMode="External"/><Relationship Id="rId189" Type="http://schemas.openxmlformats.org/officeDocument/2006/relationships/hyperlink" Target="http://smalldesignfirm.com/project/period-rooms/" TargetMode="External"/><Relationship Id="rId188" Type="http://schemas.openxmlformats.org/officeDocument/2006/relationships/hyperlink" Target="http://smalldesignfirm.com/project/mary-baker-eddy-library/" TargetMode="External"/><Relationship Id="rId31" Type="http://schemas.openxmlformats.org/officeDocument/2006/relationships/hyperlink" Target="http://seeper.com/toyota-iq/" TargetMode="External"/><Relationship Id="rId30" Type="http://schemas.openxmlformats.org/officeDocument/2006/relationships/hyperlink" Target="http://seeper.com/james-bond-bfi/" TargetMode="External"/><Relationship Id="rId33" Type="http://schemas.openxmlformats.org/officeDocument/2006/relationships/hyperlink" Target="http://seeper.com/82-dean-street/" TargetMode="External"/><Relationship Id="rId183" Type="http://schemas.openxmlformats.org/officeDocument/2006/relationships/hyperlink" Target="http://smalldesignfirm.com/project/revolution-lounge/" TargetMode="External"/><Relationship Id="rId32" Type="http://schemas.openxmlformats.org/officeDocument/2006/relationships/hyperlink" Target="http://seeper.com/decode-lab-va/" TargetMode="External"/><Relationship Id="rId182" Type="http://schemas.openxmlformats.org/officeDocument/2006/relationships/hyperlink" Target="http://smalldesignfirm.com/project/crx-display/" TargetMode="External"/><Relationship Id="rId35" Type="http://schemas.openxmlformats.org/officeDocument/2006/relationships/hyperlink" Target="http://seeper.com/kinetic-playground/" TargetMode="External"/><Relationship Id="rId181" Type="http://schemas.openxmlformats.org/officeDocument/2006/relationships/hyperlink" Target="http://smalldesignfirm.com/project/neea-generator/" TargetMode="External"/><Relationship Id="rId34" Type="http://schemas.openxmlformats.org/officeDocument/2006/relationships/hyperlink" Target="http://seeper.com/shreks-adventure/" TargetMode="External"/><Relationship Id="rId180" Type="http://schemas.openxmlformats.org/officeDocument/2006/relationships/hyperlink" Target="http://smalldesignfirm.com/project/smart-energy/" TargetMode="External"/><Relationship Id="rId37" Type="http://schemas.openxmlformats.org/officeDocument/2006/relationships/hyperlink" Target="http://strukt.com/2010/energie-steiermark-struktable/" TargetMode="External"/><Relationship Id="rId176" Type="http://schemas.openxmlformats.org/officeDocument/2006/relationships/hyperlink" Target="http://smalldesignfirm.com/project/who-we-are/" TargetMode="External"/><Relationship Id="rId297" Type="http://schemas.openxmlformats.org/officeDocument/2006/relationships/hyperlink" Target="http://secondstory.com/project/browse/featured-work/university-of-oregon" TargetMode="External"/><Relationship Id="rId36" Type="http://schemas.openxmlformats.org/officeDocument/2006/relationships/hyperlink" Target="http://strukt.com/2010/schlossmuseum-multitouch/" TargetMode="External"/><Relationship Id="rId175" Type="http://schemas.openxmlformats.org/officeDocument/2006/relationships/hyperlink" Target="http://smalldesignfirm.com/project/facets-of-history/" TargetMode="External"/><Relationship Id="rId296" Type="http://schemas.openxmlformats.org/officeDocument/2006/relationships/hyperlink" Target="http://secondstory.com/project/browse/featured-work/vault-of-the-secret-formula" TargetMode="External"/><Relationship Id="rId39" Type="http://schemas.openxmlformats.org/officeDocument/2006/relationships/hyperlink" Target="http://www.b-reel.com/projects/live-drive" TargetMode="External"/><Relationship Id="rId174" Type="http://schemas.openxmlformats.org/officeDocument/2006/relationships/hyperlink" Target="http://smalldesignfirm.com/project/visionary-science/" TargetMode="External"/><Relationship Id="rId295" Type="http://schemas.openxmlformats.org/officeDocument/2006/relationships/hyperlink" Target="http://secondstory.com/project/browse/featured-work/tedx2012" TargetMode="External"/><Relationship Id="rId38" Type="http://schemas.openxmlformats.org/officeDocument/2006/relationships/hyperlink" Target="http://www.b-reel.com/projects/android-wear" TargetMode="External"/><Relationship Id="rId173" Type="http://schemas.openxmlformats.org/officeDocument/2006/relationships/hyperlink" Target="http://smalldesignfirm.com/project/breaking-wave/" TargetMode="External"/><Relationship Id="rId294" Type="http://schemas.openxmlformats.org/officeDocument/2006/relationships/hyperlink" Target="http://secondstory.com/project/browse/featured-work/ecological-urbanism" TargetMode="External"/><Relationship Id="rId179" Type="http://schemas.openxmlformats.org/officeDocument/2006/relationships/hyperlink" Target="http://smalldesignfirm.com/project/our-pipeline/" TargetMode="External"/><Relationship Id="rId178" Type="http://schemas.openxmlformats.org/officeDocument/2006/relationships/hyperlink" Target="http://smalldesignfirm.com/project/our-therapies/" TargetMode="External"/><Relationship Id="rId177" Type="http://schemas.openxmlformats.org/officeDocument/2006/relationships/hyperlink" Target="http://smalldesignfirm.com/project/lab-bench/" TargetMode="External"/><Relationship Id="rId298" Type="http://schemas.openxmlformats.org/officeDocument/2006/relationships/drawing" Target="../drawings/drawing1.xml"/><Relationship Id="rId20" Type="http://schemas.openxmlformats.org/officeDocument/2006/relationships/hyperlink" Target="http://www.visualsystem.org/LIGHT-WHISPER" TargetMode="External"/><Relationship Id="rId22" Type="http://schemas.openxmlformats.org/officeDocument/2006/relationships/hyperlink" Target="http://www.visualsystem.org/A-DIGITAL-EXPERIENCE" TargetMode="External"/><Relationship Id="rId21" Type="http://schemas.openxmlformats.org/officeDocument/2006/relationships/hyperlink" Target="http://www.visualsystem.org/MACY-S" TargetMode="External"/><Relationship Id="rId24" Type="http://schemas.openxmlformats.org/officeDocument/2006/relationships/hyperlink" Target="http://www.visualsystem.org/BLUE-RIDER" TargetMode="External"/><Relationship Id="rId23" Type="http://schemas.openxmlformats.org/officeDocument/2006/relationships/hyperlink" Target="http://www.visualsystem.org/48X48-1" TargetMode="External"/><Relationship Id="rId26" Type="http://schemas.openxmlformats.org/officeDocument/2006/relationships/hyperlink" Target="http://seeper.com/baskerville/" TargetMode="External"/><Relationship Id="rId25" Type="http://schemas.openxmlformats.org/officeDocument/2006/relationships/hyperlink" Target="http://seeper.com/ewerk/" TargetMode="External"/><Relationship Id="rId28" Type="http://schemas.openxmlformats.org/officeDocument/2006/relationships/hyperlink" Target="http://seeper.com/watchmen/" TargetMode="External"/><Relationship Id="rId27" Type="http://schemas.openxmlformats.org/officeDocument/2006/relationships/hyperlink" Target="http://seeper.com/target-neutral/" TargetMode="External"/><Relationship Id="rId29" Type="http://schemas.openxmlformats.org/officeDocument/2006/relationships/hyperlink" Target="http://seeper.com/airside-touch-toy/" TargetMode="External"/><Relationship Id="rId11" Type="http://schemas.openxmlformats.org/officeDocument/2006/relationships/hyperlink" Target="http://www.teradadesign.com/works/architecture/n-building.html" TargetMode="External"/><Relationship Id="rId10" Type="http://schemas.openxmlformats.org/officeDocument/2006/relationships/hyperlink" Target="http://www.refikanadol.com/works/infinity-room/" TargetMode="External"/><Relationship Id="rId13" Type="http://schemas.openxmlformats.org/officeDocument/2006/relationships/hyperlink" Target="http://theophane.co.uk/2009/12/09/mobile-mobile-an-interactive-installation/" TargetMode="External"/><Relationship Id="rId12" Type="http://schemas.openxmlformats.org/officeDocument/2006/relationships/hyperlink" Target="http://www.yesyesno.com/night-lights" TargetMode="External"/><Relationship Id="rId15" Type="http://schemas.openxmlformats.org/officeDocument/2006/relationships/hyperlink" Target="http://www.superbien.fr/" TargetMode="External"/><Relationship Id="rId198" Type="http://schemas.openxmlformats.org/officeDocument/2006/relationships/hyperlink" Target="http://smalldesignfirm.com/project/nobel-peace-center/" TargetMode="External"/><Relationship Id="rId14" Type="http://schemas.openxmlformats.org/officeDocument/2006/relationships/hyperlink" Target="http://www.zimoun.net/" TargetMode="External"/><Relationship Id="rId197" Type="http://schemas.openxmlformats.org/officeDocument/2006/relationships/hyperlink" Target="http://smalldesignfirm.com/project/nobel-peace-center/" TargetMode="External"/><Relationship Id="rId17" Type="http://schemas.openxmlformats.org/officeDocument/2006/relationships/hyperlink" Target="http://www.visualsystem.org/" TargetMode="External"/><Relationship Id="rId196" Type="http://schemas.openxmlformats.org/officeDocument/2006/relationships/hyperlink" Target="http://smalldesignfirm.com/project/new-york-historical-society/" TargetMode="External"/><Relationship Id="rId16" Type="http://schemas.openxmlformats.org/officeDocument/2006/relationships/hyperlink" Target="http://seeper.com/" TargetMode="External"/><Relationship Id="rId195" Type="http://schemas.openxmlformats.org/officeDocument/2006/relationships/hyperlink" Target="http://smalldesignfirm.com/project/new-york-historical-society/" TargetMode="External"/><Relationship Id="rId19" Type="http://schemas.openxmlformats.org/officeDocument/2006/relationships/hyperlink" Target="http://www.visualsystem.org/3X5X8" TargetMode="External"/><Relationship Id="rId18" Type="http://schemas.openxmlformats.org/officeDocument/2006/relationships/hyperlink" Target="http://strukt.com/portfolio/interactive-installations/" TargetMode="External"/><Relationship Id="rId199" Type="http://schemas.openxmlformats.org/officeDocument/2006/relationships/hyperlink" Target="http://www.codeandtheory.com/why-we-make" TargetMode="External"/><Relationship Id="rId84" Type="http://schemas.openxmlformats.org/officeDocument/2006/relationships/hyperlink" Target="http://www.lightwell.com.au/projects/" TargetMode="External"/><Relationship Id="rId83" Type="http://schemas.openxmlformats.org/officeDocument/2006/relationships/hyperlink" Target="http://www.lightwell.com.au/projects/" TargetMode="External"/><Relationship Id="rId86" Type="http://schemas.openxmlformats.org/officeDocument/2006/relationships/hyperlink" Target="http://www.lightwell.com.au/projects/" TargetMode="External"/><Relationship Id="rId85" Type="http://schemas.openxmlformats.org/officeDocument/2006/relationships/hyperlink" Target="http://www.lightwell.com.au/projects/" TargetMode="External"/><Relationship Id="rId88" Type="http://schemas.openxmlformats.org/officeDocument/2006/relationships/hyperlink" Target="http://www.lightwell.com.au/projects/" TargetMode="External"/><Relationship Id="rId150" Type="http://schemas.openxmlformats.org/officeDocument/2006/relationships/hyperlink" Target="http://www.interactivelab.ru/Peugeot-Cycles" TargetMode="External"/><Relationship Id="rId271" Type="http://schemas.openxmlformats.org/officeDocument/2006/relationships/hyperlink" Target="http://secondstory.com/project/browse/featured-work/ozo-launch" TargetMode="External"/><Relationship Id="rId87" Type="http://schemas.openxmlformats.org/officeDocument/2006/relationships/hyperlink" Target="http://www.lightwell.com.au/projects/" TargetMode="External"/><Relationship Id="rId270" Type="http://schemas.openxmlformats.org/officeDocument/2006/relationships/hyperlink" Target="http://www.potiondesign.com/project/hotel-lobby-installation/" TargetMode="External"/><Relationship Id="rId89" Type="http://schemas.openxmlformats.org/officeDocument/2006/relationships/hyperlink" Target="http://www.lightwell.com.au/projects/" TargetMode="External"/><Relationship Id="rId80" Type="http://schemas.openxmlformats.org/officeDocument/2006/relationships/hyperlink" Target="http://www.lightwell.com.au/projects/" TargetMode="External"/><Relationship Id="rId82" Type="http://schemas.openxmlformats.org/officeDocument/2006/relationships/hyperlink" Target="http://www.lightwell.com.au/projects/" TargetMode="External"/><Relationship Id="rId81" Type="http://schemas.openxmlformats.org/officeDocument/2006/relationships/hyperlink" Target="http://www.lightwell.com.au/projects/" TargetMode="External"/><Relationship Id="rId1" Type="http://schemas.openxmlformats.org/officeDocument/2006/relationships/hyperlink" Target="http://www.b-reel.com/projects/digital/case/492/star-canvas" TargetMode="External"/><Relationship Id="rId2" Type="http://schemas.openxmlformats.org/officeDocument/2006/relationships/hyperlink" Target="http://www.design2rise.com/projects/sci-map/" TargetMode="External"/><Relationship Id="rId3" Type="http://schemas.openxmlformats.org/officeDocument/2006/relationships/hyperlink" Target="http://www.design2rise.com/projects/futuristic-car-configurator/" TargetMode="External"/><Relationship Id="rId149" Type="http://schemas.openxmlformats.org/officeDocument/2006/relationships/hyperlink" Target="http://www.interactivelab.ru/ZAPUSK-GOLOSA-Yota" TargetMode="External"/><Relationship Id="rId4" Type="http://schemas.openxmlformats.org/officeDocument/2006/relationships/hyperlink" Target="http://www.design2rise.com/projects/vr-room/" TargetMode="External"/><Relationship Id="rId148" Type="http://schemas.openxmlformats.org/officeDocument/2006/relationships/hyperlink" Target="http://www.interactivelab.ru/TELE2" TargetMode="External"/><Relationship Id="rId269" Type="http://schemas.openxmlformats.org/officeDocument/2006/relationships/hyperlink" Target="http://www.potiondesign.com/project/corporate-lobby-installation/" TargetMode="External"/><Relationship Id="rId9" Type="http://schemas.openxmlformats.org/officeDocument/2006/relationships/hyperlink" Target="http://www.design2rise.com/projects/aircraft-interface/" TargetMode="External"/><Relationship Id="rId143" Type="http://schemas.openxmlformats.org/officeDocument/2006/relationships/hyperlink" Target="https://vimeo.com/130972302" TargetMode="External"/><Relationship Id="rId264" Type="http://schemas.openxmlformats.org/officeDocument/2006/relationships/hyperlink" Target="http://www.potiondesign.com/project/daily-post/" TargetMode="External"/><Relationship Id="rId142" Type="http://schemas.openxmlformats.org/officeDocument/2006/relationships/hyperlink" Target="http://kurtnoble.com/work/" TargetMode="External"/><Relationship Id="rId263" Type="http://schemas.openxmlformats.org/officeDocument/2006/relationships/hyperlink" Target="http://www.potiondesign.com/project/interactive-map/" TargetMode="External"/><Relationship Id="rId141" Type="http://schemas.openxmlformats.org/officeDocument/2006/relationships/hyperlink" Target="https://vimeo.com/121979573" TargetMode="External"/><Relationship Id="rId262" Type="http://schemas.openxmlformats.org/officeDocument/2006/relationships/hyperlink" Target="http://www.potiondesign.com/project/donor-wall/" TargetMode="External"/><Relationship Id="rId140" Type="http://schemas.openxmlformats.org/officeDocument/2006/relationships/hyperlink" Target="http://kuflex.com/MOTYL-KI" TargetMode="External"/><Relationship Id="rId261" Type="http://schemas.openxmlformats.org/officeDocument/2006/relationships/hyperlink" Target="http://www.potiondesign.com/project/family-album/" TargetMode="External"/><Relationship Id="rId5" Type="http://schemas.openxmlformats.org/officeDocument/2006/relationships/hyperlink" Target="http://www.design2rise.com/projects/season-one/" TargetMode="External"/><Relationship Id="rId147" Type="http://schemas.openxmlformats.org/officeDocument/2006/relationships/hyperlink" Target="http://www.interactivelab.ru/Unite-2012" TargetMode="External"/><Relationship Id="rId268" Type="http://schemas.openxmlformats.org/officeDocument/2006/relationships/hyperlink" Target="http://www.potiondesign.com/project/object-label-finder/" TargetMode="External"/><Relationship Id="rId6" Type="http://schemas.openxmlformats.org/officeDocument/2006/relationships/hyperlink" Target="http://www.design2rise.com/projects/media-carpet/" TargetMode="External"/><Relationship Id="rId146" Type="http://schemas.openxmlformats.org/officeDocument/2006/relationships/hyperlink" Target="http://www.interactivelab.ru/Audi-Q7" TargetMode="External"/><Relationship Id="rId267" Type="http://schemas.openxmlformats.org/officeDocument/2006/relationships/hyperlink" Target="http://www.potiondesign.com/project/interactive-stations/" TargetMode="External"/><Relationship Id="rId7" Type="http://schemas.openxmlformats.org/officeDocument/2006/relationships/hyperlink" Target="http://www.design2rise.com/projects/transformation-forum-2014/" TargetMode="External"/><Relationship Id="rId145" Type="http://schemas.openxmlformats.org/officeDocument/2006/relationships/hyperlink" Target="http://www.interactivelab.ru/ELEKTRONNYI-UNIVERSITET" TargetMode="External"/><Relationship Id="rId266" Type="http://schemas.openxmlformats.org/officeDocument/2006/relationships/hyperlink" Target="http://www.potiondesign.com/project/apartment-finder/" TargetMode="External"/><Relationship Id="rId8" Type="http://schemas.openxmlformats.org/officeDocument/2006/relationships/hyperlink" Target="http://www.design2rise.com/projects/audi-it/" TargetMode="External"/><Relationship Id="rId144" Type="http://schemas.openxmlformats.org/officeDocument/2006/relationships/hyperlink" Target="http://www.lavitrinedetrafik.fr/installation/160-157-0-fr.html" TargetMode="External"/><Relationship Id="rId265" Type="http://schemas.openxmlformats.org/officeDocument/2006/relationships/hyperlink" Target="http://www.potiondesign.com/project/living-wall/" TargetMode="External"/><Relationship Id="rId73" Type="http://schemas.openxmlformats.org/officeDocument/2006/relationships/hyperlink" Target="http://www.lightwell.com.au/projects/" TargetMode="External"/><Relationship Id="rId72" Type="http://schemas.openxmlformats.org/officeDocument/2006/relationships/hyperlink" Target="http://www.lightwell.com.au/projects/" TargetMode="External"/><Relationship Id="rId75" Type="http://schemas.openxmlformats.org/officeDocument/2006/relationships/hyperlink" Target="http://www.lightwell.com.au/projects/" TargetMode="External"/><Relationship Id="rId74" Type="http://schemas.openxmlformats.org/officeDocument/2006/relationships/hyperlink" Target="http://www.lightwell.com.au/projects/" TargetMode="External"/><Relationship Id="rId77" Type="http://schemas.openxmlformats.org/officeDocument/2006/relationships/hyperlink" Target="http://www.lightwell.com.au/projects/" TargetMode="External"/><Relationship Id="rId260" Type="http://schemas.openxmlformats.org/officeDocument/2006/relationships/hyperlink" Target="http://www.potiondesign.com/project/limud-tables/" TargetMode="External"/><Relationship Id="rId76" Type="http://schemas.openxmlformats.org/officeDocument/2006/relationships/hyperlink" Target="http://www.lightwell.com.au/projects/" TargetMode="External"/><Relationship Id="rId79" Type="http://schemas.openxmlformats.org/officeDocument/2006/relationships/hyperlink" Target="http://www.lightwell.com.au/projects/" TargetMode="External"/><Relationship Id="rId78" Type="http://schemas.openxmlformats.org/officeDocument/2006/relationships/hyperlink" Target="http://www.lightwell.com.au/projects/" TargetMode="External"/><Relationship Id="rId71" Type="http://schemas.openxmlformats.org/officeDocument/2006/relationships/hyperlink" Target="http://www.lightwell.com.au/projects/" TargetMode="External"/><Relationship Id="rId70" Type="http://schemas.openxmlformats.org/officeDocument/2006/relationships/hyperlink" Target="http://www.lightwell.com.au/projects/" TargetMode="External"/><Relationship Id="rId139" Type="http://schemas.openxmlformats.org/officeDocument/2006/relationships/hyperlink" Target="http://kuflex.com/Abstract-Wall" TargetMode="External"/><Relationship Id="rId138" Type="http://schemas.openxmlformats.org/officeDocument/2006/relationships/hyperlink" Target="http://kuflex.com/Microsoft-Icons" TargetMode="External"/><Relationship Id="rId259" Type="http://schemas.openxmlformats.org/officeDocument/2006/relationships/hyperlink" Target="http://www.potiondesign.com/project/the-star-spangled-banner/" TargetMode="External"/><Relationship Id="rId137" Type="http://schemas.openxmlformats.org/officeDocument/2006/relationships/hyperlink" Target="http://kuflex.com/Surface" TargetMode="External"/><Relationship Id="rId258" Type="http://schemas.openxmlformats.org/officeDocument/2006/relationships/hyperlink" Target="http://www.potiondesign.com/project/war-and-peace-tables/" TargetMode="External"/><Relationship Id="rId132" Type="http://schemas.openxmlformats.org/officeDocument/2006/relationships/hyperlink" Target="http://grosse8.de/Interactive-Showcase-Doku" TargetMode="External"/><Relationship Id="rId253" Type="http://schemas.openxmlformats.org/officeDocument/2006/relationships/hyperlink" Target="http://www.potiondesign.com/project/kaleidoscopic-retail-displays/" TargetMode="External"/><Relationship Id="rId131" Type="http://schemas.openxmlformats.org/officeDocument/2006/relationships/hyperlink" Target="http://cuppetellimendoza.com/standing-wave/" TargetMode="External"/><Relationship Id="rId252" Type="http://schemas.openxmlformats.org/officeDocument/2006/relationships/hyperlink" Target="http://www.potiondesign.com/project/reactiveglass/" TargetMode="External"/><Relationship Id="rId130" Type="http://schemas.openxmlformats.org/officeDocument/2006/relationships/hyperlink" Target="http://cuppetellimendoza.com/transition/" TargetMode="External"/><Relationship Id="rId251" Type="http://schemas.openxmlformats.org/officeDocument/2006/relationships/hyperlink" Target="http://www.potiondesign.com/project/think-global/" TargetMode="External"/><Relationship Id="rId250" Type="http://schemas.openxmlformats.org/officeDocument/2006/relationships/hyperlink" Target="http://www.potiondesign.com/project/act-local/" TargetMode="External"/><Relationship Id="rId136" Type="http://schemas.openxmlformats.org/officeDocument/2006/relationships/hyperlink" Target="http://kuflex.com/Museum-Guides" TargetMode="External"/><Relationship Id="rId257" Type="http://schemas.openxmlformats.org/officeDocument/2006/relationships/hyperlink" Target="http://www.potiondesign.com/project/eyewitness/" TargetMode="External"/><Relationship Id="rId135" Type="http://schemas.openxmlformats.org/officeDocument/2006/relationships/hyperlink" Target="http://kuflex.com/nCode" TargetMode="External"/><Relationship Id="rId256" Type="http://schemas.openxmlformats.org/officeDocument/2006/relationships/hyperlink" Target="http://www.potiondesign.com/project/light-matters/" TargetMode="External"/><Relationship Id="rId134" Type="http://schemas.openxmlformats.org/officeDocument/2006/relationships/hyperlink" Target="http://kuflex.com/Quantum-Space" TargetMode="External"/><Relationship Id="rId255" Type="http://schemas.openxmlformats.org/officeDocument/2006/relationships/hyperlink" Target="http://www.potiondesign.com/project/jump-station/" TargetMode="External"/><Relationship Id="rId133" Type="http://schemas.openxmlformats.org/officeDocument/2006/relationships/hyperlink" Target="https://vimeo.com/151162871" TargetMode="External"/><Relationship Id="rId254" Type="http://schemas.openxmlformats.org/officeDocument/2006/relationships/hyperlink" Target="http://www.potiondesign.com/project/risddisplay/" TargetMode="External"/><Relationship Id="rId62" Type="http://schemas.openxmlformats.org/officeDocument/2006/relationships/hyperlink" Target="http://www.lightwell.com.au/projects/" TargetMode="External"/><Relationship Id="rId61" Type="http://schemas.openxmlformats.org/officeDocument/2006/relationships/hyperlink" Target="http://www.lightwell.com.au/projects/" TargetMode="External"/><Relationship Id="rId64" Type="http://schemas.openxmlformats.org/officeDocument/2006/relationships/hyperlink" Target="http://www.lightwell.com.au/projects/" TargetMode="External"/><Relationship Id="rId63" Type="http://schemas.openxmlformats.org/officeDocument/2006/relationships/hyperlink" Target="http://www.lightwell.com.au/projects/" TargetMode="External"/><Relationship Id="rId66" Type="http://schemas.openxmlformats.org/officeDocument/2006/relationships/hyperlink" Target="http://www.lightwell.com.au/projects/" TargetMode="External"/><Relationship Id="rId172" Type="http://schemas.openxmlformats.org/officeDocument/2006/relationships/hyperlink" Target="http://www.lavitrinedetrafik.fr/tout/longchamp-london-flagship-store-126-0-fr.html" TargetMode="External"/><Relationship Id="rId293" Type="http://schemas.openxmlformats.org/officeDocument/2006/relationships/hyperlink" Target="http://secondstory.com/project/browse/featured-work/constellation" TargetMode="External"/><Relationship Id="rId65" Type="http://schemas.openxmlformats.org/officeDocument/2006/relationships/hyperlink" Target="http://www.lightwell.com.au/projects/" TargetMode="External"/><Relationship Id="rId171" Type="http://schemas.openxmlformats.org/officeDocument/2006/relationships/hyperlink" Target="http://www.lavitrinedetrafik.fr/tout/bnp-paribas-masters-127-0-fr.html" TargetMode="External"/><Relationship Id="rId292" Type="http://schemas.openxmlformats.org/officeDocument/2006/relationships/hyperlink" Target="http://secondstory.com/project/browse/featured-work/asics" TargetMode="External"/><Relationship Id="rId68" Type="http://schemas.openxmlformats.org/officeDocument/2006/relationships/hyperlink" Target="http://www.lightwell.com.au/projects/" TargetMode="External"/><Relationship Id="rId170" Type="http://schemas.openxmlformats.org/officeDocument/2006/relationships/hyperlink" Target="http://www.lavitrinedetrafik.fr/installation/tunnel-forum-des-halles-118-0-fr.html" TargetMode="External"/><Relationship Id="rId291" Type="http://schemas.openxmlformats.org/officeDocument/2006/relationships/hyperlink" Target="http://secondstory.com/project/browse/featured-work/moma-inventing-abstraction" TargetMode="External"/><Relationship Id="rId67" Type="http://schemas.openxmlformats.org/officeDocument/2006/relationships/hyperlink" Target="http://www.lightwell.com.au/projects/" TargetMode="External"/><Relationship Id="rId290" Type="http://schemas.openxmlformats.org/officeDocument/2006/relationships/hyperlink" Target="http://secondstory.com/project/browse/featured-work/honthorst" TargetMode="External"/><Relationship Id="rId60" Type="http://schemas.openxmlformats.org/officeDocument/2006/relationships/hyperlink" Target="http://www.lightwell.com.au/projects/" TargetMode="External"/><Relationship Id="rId165" Type="http://schemas.openxmlformats.org/officeDocument/2006/relationships/hyperlink" Target="http://www.interactivelab.ru/Volkswagen-Scirocco-100-Multitouch" TargetMode="External"/><Relationship Id="rId286" Type="http://schemas.openxmlformats.org/officeDocument/2006/relationships/hyperlink" Target="http://secondstory.com/project/browse/featured-work/global-crossroads" TargetMode="External"/><Relationship Id="rId69" Type="http://schemas.openxmlformats.org/officeDocument/2006/relationships/hyperlink" Target="http://www.lightwell.com.au/projects/" TargetMode="External"/><Relationship Id="rId164" Type="http://schemas.openxmlformats.org/officeDocument/2006/relationships/hyperlink" Target="http://www.interactivelab.ru/Unilever-Russia" TargetMode="External"/><Relationship Id="rId285" Type="http://schemas.openxmlformats.org/officeDocument/2006/relationships/hyperlink" Target="http://secondstory.com/project/browse/featured-work/aiga-100" TargetMode="External"/><Relationship Id="rId163" Type="http://schemas.openxmlformats.org/officeDocument/2006/relationships/hyperlink" Target="http://www.interactivelab.ru/Sony-Ericsson-w995" TargetMode="External"/><Relationship Id="rId284" Type="http://schemas.openxmlformats.org/officeDocument/2006/relationships/hyperlink" Target="http://secondstory.com/project/browse/featured-work/ncrm" TargetMode="External"/><Relationship Id="rId162" Type="http://schemas.openxmlformats.org/officeDocument/2006/relationships/hyperlink" Target="http://www.interactivelab.ru/OAO-RZD" TargetMode="External"/><Relationship Id="rId283" Type="http://schemas.openxmlformats.org/officeDocument/2006/relationships/hyperlink" Target="http://secondstory.com/project/browse/featured-work/cchr" TargetMode="External"/><Relationship Id="rId169" Type="http://schemas.openxmlformats.org/officeDocument/2006/relationships/hyperlink" Target="https://vimeo.com/153199253" TargetMode="External"/><Relationship Id="rId168" Type="http://schemas.openxmlformats.org/officeDocument/2006/relationships/hyperlink" Target="http://www.interactivelab.ru/Sony-VAIO" TargetMode="External"/><Relationship Id="rId289" Type="http://schemas.openxmlformats.org/officeDocument/2006/relationships/hyperlink" Target="http://secondstory.com/project/browse/featured-work/hermes-miami" TargetMode="External"/><Relationship Id="rId167" Type="http://schemas.openxmlformats.org/officeDocument/2006/relationships/hyperlink" Target="http://www.interactivelab.ru/LUKOIL-NEFTYNAY-KOMPANIY" TargetMode="External"/><Relationship Id="rId288" Type="http://schemas.openxmlformats.org/officeDocument/2006/relationships/hyperlink" Target="http://secondstory.com/project/browse/featured-work/lyt" TargetMode="External"/><Relationship Id="rId166" Type="http://schemas.openxmlformats.org/officeDocument/2006/relationships/hyperlink" Target="http://www.interactivelab.ru/Ibar-AbRaCaDaBrA" TargetMode="External"/><Relationship Id="rId287" Type="http://schemas.openxmlformats.org/officeDocument/2006/relationships/hyperlink" Target="http://secondstory.com/project/browse/featured-work/records-of-rights" TargetMode="External"/><Relationship Id="rId51" Type="http://schemas.openxmlformats.org/officeDocument/2006/relationships/hyperlink" Target="http://www.lightwell.com.au/projects/" TargetMode="External"/><Relationship Id="rId50" Type="http://schemas.openxmlformats.org/officeDocument/2006/relationships/hyperlink" Target="http://www.lightwell.com.au/projects/" TargetMode="External"/><Relationship Id="rId53" Type="http://schemas.openxmlformats.org/officeDocument/2006/relationships/hyperlink" Target="http://www.lightwell.com.au/projects/" TargetMode="External"/><Relationship Id="rId52" Type="http://schemas.openxmlformats.org/officeDocument/2006/relationships/hyperlink" Target="http://www.lightwell.com.au/projects/" TargetMode="External"/><Relationship Id="rId55" Type="http://schemas.openxmlformats.org/officeDocument/2006/relationships/hyperlink" Target="http://www.lightwell.com.au/projects/" TargetMode="External"/><Relationship Id="rId161" Type="http://schemas.openxmlformats.org/officeDocument/2006/relationships/hyperlink" Target="http://www.interactivelab.ru/Microsoft-Incredible-Mashine" TargetMode="External"/><Relationship Id="rId282" Type="http://schemas.openxmlformats.org/officeDocument/2006/relationships/hyperlink" Target="http://secondstory.com/project/browse/featured-work/my-coke-art" TargetMode="External"/><Relationship Id="rId54" Type="http://schemas.openxmlformats.org/officeDocument/2006/relationships/hyperlink" Target="http://www.lightwell.com.au/projects/" TargetMode="External"/><Relationship Id="rId160" Type="http://schemas.openxmlformats.org/officeDocument/2006/relationships/hyperlink" Target="http://www.interactivelab.ru/Multi-touch-Fluid-Pong" TargetMode="External"/><Relationship Id="rId281" Type="http://schemas.openxmlformats.org/officeDocument/2006/relationships/hyperlink" Target="http://secondstory.com/project/browse/featured-work/dbg" TargetMode="External"/><Relationship Id="rId57" Type="http://schemas.openxmlformats.org/officeDocument/2006/relationships/hyperlink" Target="http://www.lightwell.com.au/projects/" TargetMode="External"/><Relationship Id="rId280" Type="http://schemas.openxmlformats.org/officeDocument/2006/relationships/hyperlink" Target="http://secondstory.com/project/browse/featured-work/lovejoy-fountain" TargetMode="External"/><Relationship Id="rId56" Type="http://schemas.openxmlformats.org/officeDocument/2006/relationships/hyperlink" Target="http://www.lightwell.com.au/projects/" TargetMode="External"/><Relationship Id="rId159" Type="http://schemas.openxmlformats.org/officeDocument/2006/relationships/hyperlink" Target="http://www.interactivelab.ru/Gorky-Gorod-iPad-App" TargetMode="External"/><Relationship Id="rId59" Type="http://schemas.openxmlformats.org/officeDocument/2006/relationships/hyperlink" Target="http://www.lightwell.com.au/projects/" TargetMode="External"/><Relationship Id="rId154" Type="http://schemas.openxmlformats.org/officeDocument/2006/relationships/hyperlink" Target="http://www.interactivelab.ru/Marlboro-Secrets" TargetMode="External"/><Relationship Id="rId275" Type="http://schemas.openxmlformats.org/officeDocument/2006/relationships/hyperlink" Target="http://secondstory.com/project/browse/featured-work/common-threads" TargetMode="External"/><Relationship Id="rId58" Type="http://schemas.openxmlformats.org/officeDocument/2006/relationships/hyperlink" Target="http://www.lightwell.com.au/projects/" TargetMode="External"/><Relationship Id="rId153" Type="http://schemas.openxmlformats.org/officeDocument/2006/relationships/hyperlink" Target="http://www.interactivelab.ru/MAISKAY-Troyka-Fair-MOSKVA-1-11-MAY-2014" TargetMode="External"/><Relationship Id="rId274" Type="http://schemas.openxmlformats.org/officeDocument/2006/relationships/hyperlink" Target="http://secondstory.com/project/browse/featured-work/artclix-2015" TargetMode="External"/><Relationship Id="rId152" Type="http://schemas.openxmlformats.org/officeDocument/2006/relationships/hyperlink" Target="http://www.interactivelab.ru/OPYTY" TargetMode="External"/><Relationship Id="rId273" Type="http://schemas.openxmlformats.org/officeDocument/2006/relationships/hyperlink" Target="http://secondstory.com/project/browse/featured-work/gonzaga" TargetMode="External"/><Relationship Id="rId151" Type="http://schemas.openxmlformats.org/officeDocument/2006/relationships/hyperlink" Target="http://www.interactivelab.ru/The-JOHNNIE-GINGER-Performance-Platform" TargetMode="External"/><Relationship Id="rId272" Type="http://schemas.openxmlformats.org/officeDocument/2006/relationships/hyperlink" Target="http://secondstory.com/project/browse/featured-work/cfhf" TargetMode="External"/><Relationship Id="rId158" Type="http://schemas.openxmlformats.org/officeDocument/2006/relationships/hyperlink" Target="http://www.interactivelab.ru/AtomEXPO-2011" TargetMode="External"/><Relationship Id="rId279" Type="http://schemas.openxmlformats.org/officeDocument/2006/relationships/hyperlink" Target="http://secondstory.com/project/browse/featured-work/wf-avalon" TargetMode="External"/><Relationship Id="rId157" Type="http://schemas.openxmlformats.org/officeDocument/2006/relationships/hyperlink" Target="http://www.interactivelab.ru/Vertu-constellation-launch" TargetMode="External"/><Relationship Id="rId278" Type="http://schemas.openxmlformats.org/officeDocument/2006/relationships/hyperlink" Target="http://secondstory.com/project/browse/featured-work/vornado" TargetMode="External"/><Relationship Id="rId156" Type="http://schemas.openxmlformats.org/officeDocument/2006/relationships/hyperlink" Target="http://www.interactivelab.ru/Rostelecom-Holographic-Screen" TargetMode="External"/><Relationship Id="rId277" Type="http://schemas.openxmlformats.org/officeDocument/2006/relationships/hyperlink" Target="http://secondstory.com/project/browse/featured-work/electrosonic" TargetMode="External"/><Relationship Id="rId155" Type="http://schemas.openxmlformats.org/officeDocument/2006/relationships/hyperlink" Target="http://www.interactivelab.ru/Multi-touch-wall-at-Yota-SPACE-media-fest-in-St-Petersburg" TargetMode="External"/><Relationship Id="rId276" Type="http://schemas.openxmlformats.org/officeDocument/2006/relationships/hyperlink" Target="http://secondstory.com/project/browse/featured-work/object-photo" TargetMode="External"/><Relationship Id="rId107" Type="http://schemas.openxmlformats.org/officeDocument/2006/relationships/hyperlink" Target="http://gagarin.is/work/horns_of_plenty" TargetMode="External"/><Relationship Id="rId228" Type="http://schemas.openxmlformats.org/officeDocument/2006/relationships/hyperlink" Target="http://www.potiondesign.com/project/new-amsterdam-pavilion/" TargetMode="External"/><Relationship Id="rId106" Type="http://schemas.openxmlformats.org/officeDocument/2006/relationships/hyperlink" Target="http://gagarin.is/work/reykjavik_871" TargetMode="External"/><Relationship Id="rId227" Type="http://schemas.openxmlformats.org/officeDocument/2006/relationships/hyperlink" Target="http://www.potiondesign.com/project/timetable/" TargetMode="External"/><Relationship Id="rId105" Type="http://schemas.openxmlformats.org/officeDocument/2006/relationships/hyperlink" Target="http://gagarin.is/work/norwegian_seabird_centre" TargetMode="External"/><Relationship Id="rId226" Type="http://schemas.openxmlformats.org/officeDocument/2006/relationships/hyperlink" Target="http://www.potiondesign.com/project/perch/" TargetMode="External"/><Relationship Id="rId104" Type="http://schemas.openxmlformats.org/officeDocument/2006/relationships/hyperlink" Target="http://gagarin.is/work/breheimsenteret" TargetMode="External"/><Relationship Id="rId225" Type="http://schemas.openxmlformats.org/officeDocument/2006/relationships/hyperlink" Target="http://www.potiondesign.com/project/biblion/" TargetMode="External"/><Relationship Id="rId109" Type="http://schemas.openxmlformats.org/officeDocument/2006/relationships/hyperlink" Target="http://gagarin.is/work/sea_monster_table" TargetMode="External"/><Relationship Id="rId108" Type="http://schemas.openxmlformats.org/officeDocument/2006/relationships/hyperlink" Target="http://gagarin.is/work/surtsey" TargetMode="External"/><Relationship Id="rId229" Type="http://schemas.openxmlformats.org/officeDocument/2006/relationships/hyperlink" Target="http://www.potiondesign.com/project/productportal/" TargetMode="External"/><Relationship Id="rId220" Type="http://schemas.openxmlformats.org/officeDocument/2006/relationships/hyperlink" Target="http://www.potiondesign.com/project/future-energy/" TargetMode="External"/><Relationship Id="rId103" Type="http://schemas.openxmlformats.org/officeDocument/2006/relationships/hyperlink" Target="http://gagarin.is/work/french_sailors" TargetMode="External"/><Relationship Id="rId224" Type="http://schemas.openxmlformats.org/officeDocument/2006/relationships/hyperlink" Target="http://www.potiondesign.com/project/smithsonian/" TargetMode="External"/><Relationship Id="rId102" Type="http://schemas.openxmlformats.org/officeDocument/2006/relationships/hyperlink" Target="http://gagarin.is/work/reykjavik_8712_interactive_table" TargetMode="External"/><Relationship Id="rId223" Type="http://schemas.openxmlformats.org/officeDocument/2006/relationships/hyperlink" Target="http://www.potiondesign.com/project/business-dashboard/" TargetMode="External"/><Relationship Id="rId101" Type="http://schemas.openxmlformats.org/officeDocument/2006/relationships/hyperlink" Target="http://gagarin.is/work/screamometer" TargetMode="External"/><Relationship Id="rId222" Type="http://schemas.openxmlformats.org/officeDocument/2006/relationships/hyperlink" Target="http://www.potiondesign.com/project/shop-life/" TargetMode="External"/><Relationship Id="rId100" Type="http://schemas.openxmlformats.org/officeDocument/2006/relationships/hyperlink" Target="http://gagarin.is/work/interactive_exhibiton_on_renewable_energy" TargetMode="External"/><Relationship Id="rId221" Type="http://schemas.openxmlformats.org/officeDocument/2006/relationships/hyperlink" Target="http://www.potiondesign.com/project/interaction-of-color/" TargetMode="External"/><Relationship Id="rId217" Type="http://schemas.openxmlformats.org/officeDocument/2006/relationships/hyperlink" Target="http://www.potiondesign.com/project/richard-avedon-app-for-ipad/" TargetMode="External"/><Relationship Id="rId216" Type="http://schemas.openxmlformats.org/officeDocument/2006/relationships/hyperlink" Target="http://www.potiondesign.com/project/rights-in-the-courts/" TargetMode="External"/><Relationship Id="rId215" Type="http://schemas.openxmlformats.org/officeDocument/2006/relationships/hyperlink" Target="http://www.potiondesign.com/project/smithsonian-channel-universal-app/" TargetMode="External"/><Relationship Id="rId214" Type="http://schemas.openxmlformats.org/officeDocument/2006/relationships/hyperlink" Target="http://www.potiondesign.com/project/postsecret-universe/" TargetMode="External"/><Relationship Id="rId219" Type="http://schemas.openxmlformats.org/officeDocument/2006/relationships/hyperlink" Target="http://www.potiondesign.com/project/tours-app/" TargetMode="External"/><Relationship Id="rId218" Type="http://schemas.openxmlformats.org/officeDocument/2006/relationships/hyperlink" Target="http://www.potiondesign.com/project/qrius/" TargetMode="External"/><Relationship Id="rId213" Type="http://schemas.openxmlformats.org/officeDocument/2006/relationships/hyperlink" Target="http://www.potiondesign.com/project/forest-friends/" TargetMode="External"/><Relationship Id="rId212" Type="http://schemas.openxmlformats.org/officeDocument/2006/relationships/hyperlink" Target="http://www.potiondesign.com/project/education-center-interactive/" TargetMode="External"/><Relationship Id="rId211" Type="http://schemas.openxmlformats.org/officeDocument/2006/relationships/hyperlink" Target="http://www.jamesalliban.com/fracture" TargetMode="External"/><Relationship Id="rId210" Type="http://schemas.openxmlformats.org/officeDocument/2006/relationships/hyperlink" Target="http://www.jamesalliban.com/konstruct" TargetMode="External"/><Relationship Id="rId129" Type="http://schemas.openxmlformats.org/officeDocument/2006/relationships/hyperlink" Target="http://cuppetellimendoza.com/interference-pool/" TargetMode="External"/><Relationship Id="rId128" Type="http://schemas.openxmlformats.org/officeDocument/2006/relationships/hyperlink" Target="http://cuppetellimendoza.com/notional-field-nantes/" TargetMode="External"/><Relationship Id="rId249" Type="http://schemas.openxmlformats.org/officeDocument/2006/relationships/hyperlink" Target="http://www.potiondesign.com/project/transportation-hall/" TargetMode="External"/><Relationship Id="rId127" Type="http://schemas.openxmlformats.org/officeDocument/2006/relationships/hyperlink" Target="http://www.notabenevisual.com/" TargetMode="External"/><Relationship Id="rId248" Type="http://schemas.openxmlformats.org/officeDocument/2006/relationships/hyperlink" Target="http://www.potiondesign.com/project/100-things-to-do/" TargetMode="External"/><Relationship Id="rId126" Type="http://schemas.openxmlformats.org/officeDocument/2006/relationships/hyperlink" Target="http://www.notabenevisual.com/" TargetMode="External"/><Relationship Id="rId247" Type="http://schemas.openxmlformats.org/officeDocument/2006/relationships/hyperlink" Target="http://www.potiondesign.com/project/create-an-ad/" TargetMode="External"/><Relationship Id="rId121" Type="http://schemas.openxmlformats.org/officeDocument/2006/relationships/hyperlink" Target="http://us.mullenlowe.com/work/kill-for-a-pencil/" TargetMode="External"/><Relationship Id="rId242" Type="http://schemas.openxmlformats.org/officeDocument/2006/relationships/hyperlink" Target="http://www.potiondesign.com/project/tastingtable/" TargetMode="External"/><Relationship Id="rId120" Type="http://schemas.openxmlformats.org/officeDocument/2006/relationships/hyperlink" Target="http://us.mullenlowe.com/work/nyctakeoff/" TargetMode="External"/><Relationship Id="rId241" Type="http://schemas.openxmlformats.org/officeDocument/2006/relationships/hyperlink" Target="http://www.potiondesign.com/project/infinity-of-nations/" TargetMode="External"/><Relationship Id="rId240" Type="http://schemas.openxmlformats.org/officeDocument/2006/relationships/hyperlink" Target="http://www.potiondesign.com/project/timekeeper/" TargetMode="External"/><Relationship Id="rId125" Type="http://schemas.openxmlformats.org/officeDocument/2006/relationships/hyperlink" Target="http://www.notabenevisual.com/" TargetMode="External"/><Relationship Id="rId246" Type="http://schemas.openxmlformats.org/officeDocument/2006/relationships/hyperlink" Target="http://www.potiondesign.com/project/the-chemistry-between-us/" TargetMode="External"/><Relationship Id="rId124" Type="http://schemas.openxmlformats.org/officeDocument/2006/relationships/hyperlink" Target="http://www.notabenevisual.com/?p=443" TargetMode="External"/><Relationship Id="rId245" Type="http://schemas.openxmlformats.org/officeDocument/2006/relationships/hyperlink" Target="http://www.potiondesign.com/project/whats-in-your-blood/" TargetMode="External"/><Relationship Id="rId123" Type="http://schemas.openxmlformats.org/officeDocument/2006/relationships/hyperlink" Target="http://us.mullenlowe.com/work/zappos-bagage-claim-game/" TargetMode="External"/><Relationship Id="rId244" Type="http://schemas.openxmlformats.org/officeDocument/2006/relationships/hyperlink" Target="http://www.potiondesign.com/project/winebar/" TargetMode="External"/><Relationship Id="rId122" Type="http://schemas.openxmlformats.org/officeDocument/2006/relationships/hyperlink" Target="http://us.mullenlowe.com/work/mullenlowe-hater-translator/" TargetMode="External"/><Relationship Id="rId243" Type="http://schemas.openxmlformats.org/officeDocument/2006/relationships/hyperlink" Target="http://www.potiondesign.com/project/private-dining-room/" TargetMode="External"/><Relationship Id="rId95" Type="http://schemas.openxmlformats.org/officeDocument/2006/relationships/hyperlink" Target="http://gagarin.is/work/wild_reindeer_exhibiton" TargetMode="External"/><Relationship Id="rId94" Type="http://schemas.openxmlformats.org/officeDocument/2006/relationships/hyperlink" Target="http://gagarin.is/work/powering_the_future/" TargetMode="External"/><Relationship Id="rId97" Type="http://schemas.openxmlformats.org/officeDocument/2006/relationships/hyperlink" Target="http://gagarin.is/work/canadian_museum_for_human_rights" TargetMode="External"/><Relationship Id="rId96" Type="http://schemas.openxmlformats.org/officeDocument/2006/relationships/hyperlink" Target="http://gagarin.is/work/whales_of_iceland" TargetMode="External"/><Relationship Id="rId99" Type="http://schemas.openxmlformats.org/officeDocument/2006/relationships/hyperlink" Target="http://gagarin.is/work/oil_and_gas" TargetMode="External"/><Relationship Id="rId98" Type="http://schemas.openxmlformats.org/officeDocument/2006/relationships/hyperlink" Target="http://gagarin.is/work/eldheimar" TargetMode="External"/><Relationship Id="rId91" Type="http://schemas.openxmlformats.org/officeDocument/2006/relationships/hyperlink" Target="http://activetheory.net/work/spacecraft-for-all" TargetMode="External"/><Relationship Id="rId90" Type="http://schemas.openxmlformats.org/officeDocument/2006/relationships/hyperlink" Target="http://www.lightwell.com.au/projects/" TargetMode="External"/><Relationship Id="rId93" Type="http://schemas.openxmlformats.org/officeDocument/2006/relationships/hyperlink" Target="http://activetheory.net/work/clouds-over-cuba" TargetMode="External"/><Relationship Id="rId92" Type="http://schemas.openxmlformats.org/officeDocument/2006/relationships/hyperlink" Target="http://activetheory.net/work/stingray" TargetMode="External"/><Relationship Id="rId118" Type="http://schemas.openxmlformats.org/officeDocument/2006/relationships/hyperlink" Target="http://us.mullenlowe.com/" TargetMode="External"/><Relationship Id="rId239" Type="http://schemas.openxmlformats.org/officeDocument/2006/relationships/hyperlink" Target="http://www.potiondesign.com/project/voicesofliberty/" TargetMode="External"/><Relationship Id="rId117" Type="http://schemas.openxmlformats.org/officeDocument/2006/relationships/hyperlink" Target="http://activetheory.net/work/racer" TargetMode="External"/><Relationship Id="rId238" Type="http://schemas.openxmlformats.org/officeDocument/2006/relationships/hyperlink" Target="http://www.potiondesign.com/project/audioguide/" TargetMode="External"/><Relationship Id="rId116" Type="http://schemas.openxmlformats.org/officeDocument/2006/relationships/hyperlink" Target="http://2016.makemepulse.com/" TargetMode="External"/><Relationship Id="rId237" Type="http://schemas.openxmlformats.org/officeDocument/2006/relationships/hyperlink" Target="http://www.potiondesign.com/project/18-camps/" TargetMode="External"/><Relationship Id="rId115" Type="http://schemas.openxmlformats.org/officeDocument/2006/relationships/hyperlink" Target="https://www.craftedny.com/work.php/?w=NewYorkTimes" TargetMode="External"/><Relationship Id="rId236" Type="http://schemas.openxmlformats.org/officeDocument/2006/relationships/hyperlink" Target="http://www.potiondesign.com/project/memorypool/" TargetMode="External"/><Relationship Id="rId119" Type="http://schemas.openxmlformats.org/officeDocument/2006/relationships/hyperlink" Target="http://onecardforall.mullenloweus.com/" TargetMode="External"/><Relationship Id="rId110" Type="http://schemas.openxmlformats.org/officeDocument/2006/relationships/hyperlink" Target="http://gagarin.is/work/for_the_good_of_the_nation" TargetMode="External"/><Relationship Id="rId231" Type="http://schemas.openxmlformats.org/officeDocument/2006/relationships/hyperlink" Target="http://www.potiondesign.com/project/digitalfloorboards/" TargetMode="External"/><Relationship Id="rId230" Type="http://schemas.openxmlformats.org/officeDocument/2006/relationships/hyperlink" Target="http://www.potiondesign.com/project/noviytables/" TargetMode="External"/><Relationship Id="rId114" Type="http://schemas.openxmlformats.org/officeDocument/2006/relationships/hyperlink" Target="https://www.craftedny.com/work.php/?w=NBA" TargetMode="External"/><Relationship Id="rId235" Type="http://schemas.openxmlformats.org/officeDocument/2006/relationships/hyperlink" Target="http://www.potiondesign.com/project/tree-of-testimony/" TargetMode="External"/><Relationship Id="rId113" Type="http://schemas.openxmlformats.org/officeDocument/2006/relationships/hyperlink" Target="http://gagarin.is/work/the_national_museum" TargetMode="External"/><Relationship Id="rId234" Type="http://schemas.openxmlformats.org/officeDocument/2006/relationships/hyperlink" Target="http://www.potiondesign.com/project/globalwhiteboard/" TargetMode="External"/><Relationship Id="rId112" Type="http://schemas.openxmlformats.org/officeDocument/2006/relationships/hyperlink" Target="http://gagarin.is/work/gulatinget_exhibition_design" TargetMode="External"/><Relationship Id="rId233" Type="http://schemas.openxmlformats.org/officeDocument/2006/relationships/hyperlink" Target="http://www.potiondesign.com/project/posterwall/" TargetMode="External"/><Relationship Id="rId111" Type="http://schemas.openxmlformats.org/officeDocument/2006/relationships/hyperlink" Target="http://gagarin.is/work/create_o_mat" TargetMode="External"/><Relationship Id="rId232" Type="http://schemas.openxmlformats.org/officeDocument/2006/relationships/hyperlink" Target="http://www.potiondesign.com/project/bottlemural/" TargetMode="External"/><Relationship Id="rId206" Type="http://schemas.openxmlformats.org/officeDocument/2006/relationships/hyperlink" Target="http://www.jamesalliban.com/maccabees-in-the-dark" TargetMode="External"/><Relationship Id="rId205" Type="http://schemas.openxmlformats.org/officeDocument/2006/relationships/hyperlink" Target="http://www.jamesalliban.com/lipton-to-1" TargetMode="External"/><Relationship Id="rId204" Type="http://schemas.openxmlformats.org/officeDocument/2006/relationships/hyperlink" Target="http://www.jamesalliban.com/the-rite-of-spring" TargetMode="External"/><Relationship Id="rId203" Type="http://schemas.openxmlformats.org/officeDocument/2006/relationships/hyperlink" Target="http://www.jamesalliban.com/last-train" TargetMode="External"/><Relationship Id="rId209" Type="http://schemas.openxmlformats.org/officeDocument/2006/relationships/hyperlink" Target="http://www.jamesalliban.com/cell" TargetMode="External"/><Relationship Id="rId208" Type="http://schemas.openxmlformats.org/officeDocument/2006/relationships/hyperlink" Target="http://www.jamesalliban.com/composite" TargetMode="External"/><Relationship Id="rId207" Type="http://schemas.openxmlformats.org/officeDocument/2006/relationships/hyperlink" Target="http://www.jamesalliban.com/traces" TargetMode="External"/><Relationship Id="rId202" Type="http://schemas.openxmlformats.org/officeDocument/2006/relationships/hyperlink" Target="http://www.jamesalliban.com/nova" TargetMode="External"/><Relationship Id="rId201" Type="http://schemas.openxmlformats.org/officeDocument/2006/relationships/hyperlink" Target="https://jamesalliban.wordpress.com/" TargetMode="External"/><Relationship Id="rId200" Type="http://schemas.openxmlformats.org/officeDocument/2006/relationships/hyperlink" Target="http://domanistudios.com/case-study/playstation-victory-danc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40" Type="http://schemas.openxmlformats.org/officeDocument/2006/relationships/hyperlink" Target="http://www.pattenstudio.com/intel-nyfw2015/" TargetMode="External"/><Relationship Id="rId190" Type="http://schemas.openxmlformats.org/officeDocument/2006/relationships/hyperlink" Target="http://smalldesignfirm.com/project/period-rooms/" TargetMode="External"/><Relationship Id="rId42" Type="http://schemas.openxmlformats.org/officeDocument/2006/relationships/hyperlink" Target="http://www.pattenstudio.com/science-mill/" TargetMode="External"/><Relationship Id="rId41" Type="http://schemas.openxmlformats.org/officeDocument/2006/relationships/hyperlink" Target="http://www.pattenstudio.com/thumbles/" TargetMode="External"/><Relationship Id="rId44" Type="http://schemas.openxmlformats.org/officeDocument/2006/relationships/hyperlink" Target="http://www.pattenstudio.com/super-bowl-olympics/" TargetMode="External"/><Relationship Id="rId194" Type="http://schemas.openxmlformats.org/officeDocument/2006/relationships/hyperlink" Target="http://smalldesignfirm.com/project/weather-station/" TargetMode="External"/><Relationship Id="rId43" Type="http://schemas.openxmlformats.org/officeDocument/2006/relationships/hyperlink" Target="http://www.pattenstudio.com/big-keezy/" TargetMode="External"/><Relationship Id="rId193" Type="http://schemas.openxmlformats.org/officeDocument/2006/relationships/hyperlink" Target="http://smalldesignfirm.com/project/museum-of-fine-art/" TargetMode="External"/><Relationship Id="rId46" Type="http://schemas.openxmlformats.org/officeDocument/2006/relationships/hyperlink" Target="http://www.nvinteractive.co.nz/our-work/high-street-stories" TargetMode="External"/><Relationship Id="rId192" Type="http://schemas.openxmlformats.org/officeDocument/2006/relationships/hyperlink" Target="http://smalldesignfirm.com/project/monticello/" TargetMode="External"/><Relationship Id="rId45" Type="http://schemas.openxmlformats.org/officeDocument/2006/relationships/hyperlink" Target="http://www.nvinteractive.co.nz/our-work/bbc-top-gear-cool-wall" TargetMode="External"/><Relationship Id="rId191" Type="http://schemas.openxmlformats.org/officeDocument/2006/relationships/hyperlink" Target="http://smalldesignfirm.com/project/metropolitan-museum-of-art/" TargetMode="External"/><Relationship Id="rId48" Type="http://schemas.openxmlformats.org/officeDocument/2006/relationships/hyperlink" Target="http://www.resn.co.nz/" TargetMode="External"/><Relationship Id="rId187" Type="http://schemas.openxmlformats.org/officeDocument/2006/relationships/hyperlink" Target="http://smalldesignfirm.com/project/pledge-wall/" TargetMode="External"/><Relationship Id="rId47" Type="http://schemas.openxmlformats.org/officeDocument/2006/relationships/hyperlink" Target="http://www.nvinteractive.co.nz/our-work/espn-f1-app" TargetMode="External"/><Relationship Id="rId186" Type="http://schemas.openxmlformats.org/officeDocument/2006/relationships/hyperlink" Target="http://smalldesignfirm.com/project/illuminated-manuscript/" TargetMode="External"/><Relationship Id="rId185" Type="http://schemas.openxmlformats.org/officeDocument/2006/relationships/hyperlink" Target="http://smalldesignfirm.com/project/zebrafish/" TargetMode="External"/><Relationship Id="rId49" Type="http://schemas.openxmlformats.org/officeDocument/2006/relationships/hyperlink" Target="http://awards.ixda.org/entry/2013/nova/" TargetMode="External"/><Relationship Id="rId184" Type="http://schemas.openxmlformats.org/officeDocument/2006/relationships/hyperlink" Target="http://smalldesignfirm.com/project/revolution-lounge/" TargetMode="External"/><Relationship Id="rId189" Type="http://schemas.openxmlformats.org/officeDocument/2006/relationships/hyperlink" Target="http://smalldesignfirm.com/project/mary-baker-eddy-library/" TargetMode="External"/><Relationship Id="rId188" Type="http://schemas.openxmlformats.org/officeDocument/2006/relationships/hyperlink" Target="http://smalldesignfirm.com/project/leuven-institute/" TargetMode="External"/><Relationship Id="rId31" Type="http://schemas.openxmlformats.org/officeDocument/2006/relationships/hyperlink" Target="http://seeper.com/toyota-iq/" TargetMode="External"/><Relationship Id="rId30" Type="http://schemas.openxmlformats.org/officeDocument/2006/relationships/hyperlink" Target="http://seeper.com/james-bond-bfi/" TargetMode="External"/><Relationship Id="rId33" Type="http://schemas.openxmlformats.org/officeDocument/2006/relationships/hyperlink" Target="http://seeper.com/82-dean-street/" TargetMode="External"/><Relationship Id="rId183" Type="http://schemas.openxmlformats.org/officeDocument/2006/relationships/hyperlink" Target="http://smalldesignfirm.com/project/crx-display/" TargetMode="External"/><Relationship Id="rId32" Type="http://schemas.openxmlformats.org/officeDocument/2006/relationships/hyperlink" Target="http://seeper.com/decode-lab-va/" TargetMode="External"/><Relationship Id="rId182" Type="http://schemas.openxmlformats.org/officeDocument/2006/relationships/hyperlink" Target="http://smalldesignfirm.com/project/neea-generator/" TargetMode="External"/><Relationship Id="rId35" Type="http://schemas.openxmlformats.org/officeDocument/2006/relationships/hyperlink" Target="http://seeper.com/kinetic-playground/" TargetMode="External"/><Relationship Id="rId181" Type="http://schemas.openxmlformats.org/officeDocument/2006/relationships/hyperlink" Target="http://smalldesignfirm.com/project/smart-energy/" TargetMode="External"/><Relationship Id="rId34" Type="http://schemas.openxmlformats.org/officeDocument/2006/relationships/hyperlink" Target="http://seeper.com/shreks-adventure/" TargetMode="External"/><Relationship Id="rId180" Type="http://schemas.openxmlformats.org/officeDocument/2006/relationships/hyperlink" Target="http://smalldesignfirm.com/project/our-pipeline/" TargetMode="External"/><Relationship Id="rId37" Type="http://schemas.openxmlformats.org/officeDocument/2006/relationships/hyperlink" Target="http://strukt.com/2010/energie-steiermark-struktable/" TargetMode="External"/><Relationship Id="rId176" Type="http://schemas.openxmlformats.org/officeDocument/2006/relationships/hyperlink" Target="http://smalldesignfirm.com/project/facets-of-history/" TargetMode="External"/><Relationship Id="rId36" Type="http://schemas.openxmlformats.org/officeDocument/2006/relationships/hyperlink" Target="http://strukt.com/2010/schlossmuseum-multitouch/" TargetMode="External"/><Relationship Id="rId175" Type="http://schemas.openxmlformats.org/officeDocument/2006/relationships/hyperlink" Target="http://smalldesignfirm.com/project/visionary-science/" TargetMode="External"/><Relationship Id="rId39" Type="http://schemas.openxmlformats.org/officeDocument/2006/relationships/hyperlink" Target="http://www.b-reel.com/projects/live-drive" TargetMode="External"/><Relationship Id="rId174" Type="http://schemas.openxmlformats.org/officeDocument/2006/relationships/hyperlink" Target="http://smalldesignfirm.com/project/breaking-wave/" TargetMode="External"/><Relationship Id="rId38" Type="http://schemas.openxmlformats.org/officeDocument/2006/relationships/hyperlink" Target="http://www.b-reel.com/projects/android-wear" TargetMode="External"/><Relationship Id="rId173" Type="http://schemas.openxmlformats.org/officeDocument/2006/relationships/hyperlink" Target="http://www.lavitrinedetrafik.fr/tout/longchamp-london-flagship-store-126-0-fr.html" TargetMode="External"/><Relationship Id="rId179" Type="http://schemas.openxmlformats.org/officeDocument/2006/relationships/hyperlink" Target="http://smalldesignfirm.com/project/our-therapies/" TargetMode="External"/><Relationship Id="rId178" Type="http://schemas.openxmlformats.org/officeDocument/2006/relationships/hyperlink" Target="http://smalldesignfirm.com/project/lab-bench/" TargetMode="External"/><Relationship Id="rId177" Type="http://schemas.openxmlformats.org/officeDocument/2006/relationships/hyperlink" Target="http://smalldesignfirm.com/project/who-we-are/" TargetMode="External"/><Relationship Id="rId20" Type="http://schemas.openxmlformats.org/officeDocument/2006/relationships/hyperlink" Target="http://www.visualsystem.org/LIGHT-WHISPER" TargetMode="External"/><Relationship Id="rId22" Type="http://schemas.openxmlformats.org/officeDocument/2006/relationships/hyperlink" Target="http://www.visualsystem.org/A-DIGITAL-EXPERIENCE" TargetMode="External"/><Relationship Id="rId21" Type="http://schemas.openxmlformats.org/officeDocument/2006/relationships/hyperlink" Target="http://www.visualsystem.org/MACY-S" TargetMode="External"/><Relationship Id="rId24" Type="http://schemas.openxmlformats.org/officeDocument/2006/relationships/hyperlink" Target="http://www.visualsystem.org/BLUE-RIDER" TargetMode="External"/><Relationship Id="rId23" Type="http://schemas.openxmlformats.org/officeDocument/2006/relationships/hyperlink" Target="http://www.visualsystem.org/48X48-1" TargetMode="External"/><Relationship Id="rId26" Type="http://schemas.openxmlformats.org/officeDocument/2006/relationships/hyperlink" Target="http://seeper.com/baskerville/" TargetMode="External"/><Relationship Id="rId25" Type="http://schemas.openxmlformats.org/officeDocument/2006/relationships/hyperlink" Target="http://seeper.com/ewerk/" TargetMode="External"/><Relationship Id="rId28" Type="http://schemas.openxmlformats.org/officeDocument/2006/relationships/hyperlink" Target="http://seeper.com/watchmen/" TargetMode="External"/><Relationship Id="rId27" Type="http://schemas.openxmlformats.org/officeDocument/2006/relationships/hyperlink" Target="http://seeper.com/target-neutral/" TargetMode="External"/><Relationship Id="rId29" Type="http://schemas.openxmlformats.org/officeDocument/2006/relationships/hyperlink" Target="http://seeper.com/airside-touch-toy/" TargetMode="External"/><Relationship Id="rId11" Type="http://schemas.openxmlformats.org/officeDocument/2006/relationships/hyperlink" Target="http://www.teradadesign.com/works/architecture/n-building.html" TargetMode="External"/><Relationship Id="rId10" Type="http://schemas.openxmlformats.org/officeDocument/2006/relationships/hyperlink" Target="http://www.refikanadol.com/works/infinity-room/" TargetMode="External"/><Relationship Id="rId13" Type="http://schemas.openxmlformats.org/officeDocument/2006/relationships/hyperlink" Target="http://theophane.co.uk/2009/12/09/mobile-mobile-an-interactive-installation/" TargetMode="External"/><Relationship Id="rId12" Type="http://schemas.openxmlformats.org/officeDocument/2006/relationships/hyperlink" Target="http://www.yesyesno.com/night-lights" TargetMode="External"/><Relationship Id="rId15" Type="http://schemas.openxmlformats.org/officeDocument/2006/relationships/hyperlink" Target="http://www.superbien.fr/" TargetMode="External"/><Relationship Id="rId198" Type="http://schemas.openxmlformats.org/officeDocument/2006/relationships/hyperlink" Target="http://smalldesignfirm.com/project/nobel-peace-center/" TargetMode="External"/><Relationship Id="rId14" Type="http://schemas.openxmlformats.org/officeDocument/2006/relationships/hyperlink" Target="http://www.zimoun.net/" TargetMode="External"/><Relationship Id="rId197" Type="http://schemas.openxmlformats.org/officeDocument/2006/relationships/hyperlink" Target="http://smalldesignfirm.com/project/new-york-historical-society/" TargetMode="External"/><Relationship Id="rId17" Type="http://schemas.openxmlformats.org/officeDocument/2006/relationships/hyperlink" Target="http://www.visualsystem.org/" TargetMode="External"/><Relationship Id="rId196" Type="http://schemas.openxmlformats.org/officeDocument/2006/relationships/hyperlink" Target="http://smalldesignfirm.com/project/new-york-historical-society/" TargetMode="External"/><Relationship Id="rId16" Type="http://schemas.openxmlformats.org/officeDocument/2006/relationships/hyperlink" Target="http://seeper.com/" TargetMode="External"/><Relationship Id="rId195" Type="http://schemas.openxmlformats.org/officeDocument/2006/relationships/hyperlink" Target="http://smalldesignfirm.com/project/touchscreen-interactives/" TargetMode="External"/><Relationship Id="rId19" Type="http://schemas.openxmlformats.org/officeDocument/2006/relationships/hyperlink" Target="http://www.visualsystem.org/3X5X8" TargetMode="External"/><Relationship Id="rId18" Type="http://schemas.openxmlformats.org/officeDocument/2006/relationships/hyperlink" Target="http://strukt.com/portfolio/interactive-installations/" TargetMode="External"/><Relationship Id="rId199" Type="http://schemas.openxmlformats.org/officeDocument/2006/relationships/hyperlink" Target="http://smalldesignfirm.com/project/nobel-peace-center/" TargetMode="External"/><Relationship Id="rId84" Type="http://schemas.openxmlformats.org/officeDocument/2006/relationships/hyperlink" Target="http://www.lightwell.com.au/projects/" TargetMode="External"/><Relationship Id="rId83" Type="http://schemas.openxmlformats.org/officeDocument/2006/relationships/hyperlink" Target="http://www.lightwell.com.au/projects/" TargetMode="External"/><Relationship Id="rId86" Type="http://schemas.openxmlformats.org/officeDocument/2006/relationships/hyperlink" Target="http://www.lightwell.com.au/projects/" TargetMode="External"/><Relationship Id="rId85" Type="http://schemas.openxmlformats.org/officeDocument/2006/relationships/hyperlink" Target="http://www.lightwell.com.au/projects/" TargetMode="External"/><Relationship Id="rId88" Type="http://schemas.openxmlformats.org/officeDocument/2006/relationships/hyperlink" Target="http://www.lightwell.com.au/projects/" TargetMode="External"/><Relationship Id="rId150" Type="http://schemas.openxmlformats.org/officeDocument/2006/relationships/hyperlink" Target="http://www.interactivelab.ru/ZAPUSK-GOLOSA-Yota" TargetMode="External"/><Relationship Id="rId87" Type="http://schemas.openxmlformats.org/officeDocument/2006/relationships/hyperlink" Target="http://www.lightwell.com.au/projects/" TargetMode="External"/><Relationship Id="rId89" Type="http://schemas.openxmlformats.org/officeDocument/2006/relationships/hyperlink" Target="http://www.lightwell.com.au/projects/" TargetMode="External"/><Relationship Id="rId80" Type="http://schemas.openxmlformats.org/officeDocument/2006/relationships/hyperlink" Target="http://www.lightwell.com.au/projects/" TargetMode="External"/><Relationship Id="rId82" Type="http://schemas.openxmlformats.org/officeDocument/2006/relationships/hyperlink" Target="http://www.lightwell.com.au/projects/" TargetMode="External"/><Relationship Id="rId81" Type="http://schemas.openxmlformats.org/officeDocument/2006/relationships/hyperlink" Target="http://www.lightwell.com.au/projects/" TargetMode="External"/><Relationship Id="rId1" Type="http://schemas.openxmlformats.org/officeDocument/2006/relationships/hyperlink" Target="http://www.b-reel.com/projects/digital/case/492/star-canvas" TargetMode="External"/><Relationship Id="rId2" Type="http://schemas.openxmlformats.org/officeDocument/2006/relationships/hyperlink" Target="http://www.design2rise.com/projects/sci-map/" TargetMode="External"/><Relationship Id="rId3" Type="http://schemas.openxmlformats.org/officeDocument/2006/relationships/hyperlink" Target="http://www.design2rise.com/projects/futuristic-car-configurator/" TargetMode="External"/><Relationship Id="rId149" Type="http://schemas.openxmlformats.org/officeDocument/2006/relationships/hyperlink" Target="http://www.interactivelab.ru/TELE2" TargetMode="External"/><Relationship Id="rId4" Type="http://schemas.openxmlformats.org/officeDocument/2006/relationships/hyperlink" Target="http://www.design2rise.com/projects/vr-room/" TargetMode="External"/><Relationship Id="rId148" Type="http://schemas.openxmlformats.org/officeDocument/2006/relationships/hyperlink" Target="http://www.interactivelab.ru/Unite-2012" TargetMode="External"/><Relationship Id="rId9" Type="http://schemas.openxmlformats.org/officeDocument/2006/relationships/hyperlink" Target="http://www.design2rise.com/projects/aircraft-interface/" TargetMode="External"/><Relationship Id="rId143" Type="http://schemas.openxmlformats.org/officeDocument/2006/relationships/hyperlink" Target="http://kurtnoble.com/work/" TargetMode="External"/><Relationship Id="rId142" Type="http://schemas.openxmlformats.org/officeDocument/2006/relationships/hyperlink" Target="https://vimeo.com/121979573" TargetMode="External"/><Relationship Id="rId141" Type="http://schemas.openxmlformats.org/officeDocument/2006/relationships/hyperlink" Target="http://kuflex.com/MOTYL-KI" TargetMode="External"/><Relationship Id="rId140" Type="http://schemas.openxmlformats.org/officeDocument/2006/relationships/hyperlink" Target="http://kuflex.com/Abstract-Wall" TargetMode="External"/><Relationship Id="rId5" Type="http://schemas.openxmlformats.org/officeDocument/2006/relationships/hyperlink" Target="http://www.design2rise.com/projects/season-one/" TargetMode="External"/><Relationship Id="rId147" Type="http://schemas.openxmlformats.org/officeDocument/2006/relationships/hyperlink" Target="http://www.interactivelab.ru/Audi-Q7" TargetMode="External"/><Relationship Id="rId6" Type="http://schemas.openxmlformats.org/officeDocument/2006/relationships/hyperlink" Target="http://www.design2rise.com/projects/media-carpet/" TargetMode="External"/><Relationship Id="rId146" Type="http://schemas.openxmlformats.org/officeDocument/2006/relationships/hyperlink" Target="http://www.interactivelab.ru/ELEKTRONNYI-UNIVERSITET" TargetMode="External"/><Relationship Id="rId7" Type="http://schemas.openxmlformats.org/officeDocument/2006/relationships/hyperlink" Target="http://www.design2rise.com/projects/transformation-forum-2014/" TargetMode="External"/><Relationship Id="rId145" Type="http://schemas.openxmlformats.org/officeDocument/2006/relationships/hyperlink" Target="http://www.lavitrinedetrafik.fr/installation/160-157-0-fr.html" TargetMode="External"/><Relationship Id="rId8" Type="http://schemas.openxmlformats.org/officeDocument/2006/relationships/hyperlink" Target="http://www.design2rise.com/projects/audi-it/" TargetMode="External"/><Relationship Id="rId144" Type="http://schemas.openxmlformats.org/officeDocument/2006/relationships/hyperlink" Target="https://vimeo.com/130972302" TargetMode="External"/><Relationship Id="rId73" Type="http://schemas.openxmlformats.org/officeDocument/2006/relationships/hyperlink" Target="http://www.lightwell.com.au/projects/" TargetMode="External"/><Relationship Id="rId72" Type="http://schemas.openxmlformats.org/officeDocument/2006/relationships/hyperlink" Target="http://www.lightwell.com.au/projects/" TargetMode="External"/><Relationship Id="rId75" Type="http://schemas.openxmlformats.org/officeDocument/2006/relationships/hyperlink" Target="http://www.lightwell.com.au/projects/" TargetMode="External"/><Relationship Id="rId74" Type="http://schemas.openxmlformats.org/officeDocument/2006/relationships/hyperlink" Target="http://www.lightwell.com.au/projects/" TargetMode="External"/><Relationship Id="rId77" Type="http://schemas.openxmlformats.org/officeDocument/2006/relationships/hyperlink" Target="http://www.lightwell.com.au/projects/" TargetMode="External"/><Relationship Id="rId76" Type="http://schemas.openxmlformats.org/officeDocument/2006/relationships/hyperlink" Target="http://www.lightwell.com.au/projects/" TargetMode="External"/><Relationship Id="rId79" Type="http://schemas.openxmlformats.org/officeDocument/2006/relationships/hyperlink" Target="http://www.lightwell.com.au/projects/" TargetMode="External"/><Relationship Id="rId78" Type="http://schemas.openxmlformats.org/officeDocument/2006/relationships/hyperlink" Target="http://www.lightwell.com.au/projects/" TargetMode="External"/><Relationship Id="rId71" Type="http://schemas.openxmlformats.org/officeDocument/2006/relationships/hyperlink" Target="http://www.lightwell.com.au/projects/" TargetMode="External"/><Relationship Id="rId70" Type="http://schemas.openxmlformats.org/officeDocument/2006/relationships/hyperlink" Target="http://www.lightwell.com.au/projects/" TargetMode="External"/><Relationship Id="rId139" Type="http://schemas.openxmlformats.org/officeDocument/2006/relationships/hyperlink" Target="http://kuflex.com/Microsoft-Icons" TargetMode="External"/><Relationship Id="rId138" Type="http://schemas.openxmlformats.org/officeDocument/2006/relationships/hyperlink" Target="http://kuflex.com/Surface" TargetMode="External"/><Relationship Id="rId137" Type="http://schemas.openxmlformats.org/officeDocument/2006/relationships/hyperlink" Target="http://kuflex.com/Museum-Guides" TargetMode="External"/><Relationship Id="rId132" Type="http://schemas.openxmlformats.org/officeDocument/2006/relationships/hyperlink" Target="http://cuppetellimendoza.com/standing-wave/" TargetMode="External"/><Relationship Id="rId131" Type="http://schemas.openxmlformats.org/officeDocument/2006/relationships/hyperlink" Target="http://cuppetellimendoza.com/transition/" TargetMode="External"/><Relationship Id="rId130" Type="http://schemas.openxmlformats.org/officeDocument/2006/relationships/hyperlink" Target="http://cuppetellimendoza.com/interference-pool/" TargetMode="External"/><Relationship Id="rId250" Type="http://schemas.openxmlformats.org/officeDocument/2006/relationships/drawing" Target="../drawings/drawing6.xml"/><Relationship Id="rId136" Type="http://schemas.openxmlformats.org/officeDocument/2006/relationships/hyperlink" Target="http://kuflex.com/nCode" TargetMode="External"/><Relationship Id="rId135" Type="http://schemas.openxmlformats.org/officeDocument/2006/relationships/hyperlink" Target="http://kuflex.com/Quantum-Space" TargetMode="External"/><Relationship Id="rId134" Type="http://schemas.openxmlformats.org/officeDocument/2006/relationships/hyperlink" Target="https://vimeo.com/151162871" TargetMode="External"/><Relationship Id="rId133" Type="http://schemas.openxmlformats.org/officeDocument/2006/relationships/hyperlink" Target="http://grosse8.de/Interactive-Showcase-Doku" TargetMode="External"/><Relationship Id="rId62" Type="http://schemas.openxmlformats.org/officeDocument/2006/relationships/hyperlink" Target="http://www.lightwell.com.au/projects/" TargetMode="External"/><Relationship Id="rId61" Type="http://schemas.openxmlformats.org/officeDocument/2006/relationships/hyperlink" Target="http://www.lightwell.com.au/projects/" TargetMode="External"/><Relationship Id="rId64" Type="http://schemas.openxmlformats.org/officeDocument/2006/relationships/hyperlink" Target="http://www.lightwell.com.au/projects/" TargetMode="External"/><Relationship Id="rId63" Type="http://schemas.openxmlformats.org/officeDocument/2006/relationships/hyperlink" Target="http://www.lightwell.com.au/projects/" TargetMode="External"/><Relationship Id="rId66" Type="http://schemas.openxmlformats.org/officeDocument/2006/relationships/hyperlink" Target="http://www.lightwell.com.au/projects/" TargetMode="External"/><Relationship Id="rId172" Type="http://schemas.openxmlformats.org/officeDocument/2006/relationships/hyperlink" Target="http://www.lavitrinedetrafik.fr/tout/bnp-paribas-masters-127-0-fr.html" TargetMode="External"/><Relationship Id="rId65" Type="http://schemas.openxmlformats.org/officeDocument/2006/relationships/hyperlink" Target="http://www.lightwell.com.au/projects/" TargetMode="External"/><Relationship Id="rId171" Type="http://schemas.openxmlformats.org/officeDocument/2006/relationships/hyperlink" Target="http://www.lavitrinedetrafik.fr/installation/tunnel-forum-des-halles-118-0-fr.html" TargetMode="External"/><Relationship Id="rId68" Type="http://schemas.openxmlformats.org/officeDocument/2006/relationships/hyperlink" Target="http://www.lightwell.com.au/projects/" TargetMode="External"/><Relationship Id="rId170" Type="http://schemas.openxmlformats.org/officeDocument/2006/relationships/hyperlink" Target="https://vimeo.com/153199253" TargetMode="External"/><Relationship Id="rId67" Type="http://schemas.openxmlformats.org/officeDocument/2006/relationships/hyperlink" Target="http://www.lightwell.com.au/projects/" TargetMode="External"/><Relationship Id="rId60" Type="http://schemas.openxmlformats.org/officeDocument/2006/relationships/hyperlink" Target="http://www.lightwell.com.au/projects/" TargetMode="External"/><Relationship Id="rId165" Type="http://schemas.openxmlformats.org/officeDocument/2006/relationships/hyperlink" Target="http://www.interactivelab.ru/Unilever-Russia" TargetMode="External"/><Relationship Id="rId69" Type="http://schemas.openxmlformats.org/officeDocument/2006/relationships/hyperlink" Target="http://www.lightwell.com.au/projects/" TargetMode="External"/><Relationship Id="rId164" Type="http://schemas.openxmlformats.org/officeDocument/2006/relationships/hyperlink" Target="http://www.interactivelab.ru/Sony-Ericsson-w995" TargetMode="External"/><Relationship Id="rId163" Type="http://schemas.openxmlformats.org/officeDocument/2006/relationships/hyperlink" Target="http://www.interactivelab.ru/OAO-RZD" TargetMode="External"/><Relationship Id="rId162" Type="http://schemas.openxmlformats.org/officeDocument/2006/relationships/hyperlink" Target="http://www.interactivelab.ru/Microsoft-Incredible-Mashine" TargetMode="External"/><Relationship Id="rId169" Type="http://schemas.openxmlformats.org/officeDocument/2006/relationships/hyperlink" Target="http://www.interactivelab.ru/Sony-VAIO" TargetMode="External"/><Relationship Id="rId168" Type="http://schemas.openxmlformats.org/officeDocument/2006/relationships/hyperlink" Target="http://www.interactivelab.ru/LUKOIL-NEFTYNAY-KOMPANIY" TargetMode="External"/><Relationship Id="rId167" Type="http://schemas.openxmlformats.org/officeDocument/2006/relationships/hyperlink" Target="http://www.interactivelab.ru/Ibar-AbRaCaDaBrA" TargetMode="External"/><Relationship Id="rId166" Type="http://schemas.openxmlformats.org/officeDocument/2006/relationships/hyperlink" Target="http://www.interactivelab.ru/Volkswagen-Scirocco-100-Multitouch" TargetMode="External"/><Relationship Id="rId51" Type="http://schemas.openxmlformats.org/officeDocument/2006/relationships/hyperlink" Target="http://www.lightwell.com.au/projects/" TargetMode="External"/><Relationship Id="rId50" Type="http://schemas.openxmlformats.org/officeDocument/2006/relationships/hyperlink" Target="http://www.lightwell.com.au/projects/" TargetMode="External"/><Relationship Id="rId53" Type="http://schemas.openxmlformats.org/officeDocument/2006/relationships/hyperlink" Target="http://www.lightwell.com.au/projects/" TargetMode="External"/><Relationship Id="rId52" Type="http://schemas.openxmlformats.org/officeDocument/2006/relationships/hyperlink" Target="http://www.lightwell.com.au/projects/" TargetMode="External"/><Relationship Id="rId55" Type="http://schemas.openxmlformats.org/officeDocument/2006/relationships/hyperlink" Target="http://www.lightwell.com.au/projects/" TargetMode="External"/><Relationship Id="rId161" Type="http://schemas.openxmlformats.org/officeDocument/2006/relationships/hyperlink" Target="http://www.interactivelab.ru/Multi-touch-Fluid-Pong" TargetMode="External"/><Relationship Id="rId54" Type="http://schemas.openxmlformats.org/officeDocument/2006/relationships/hyperlink" Target="http://www.lightwell.com.au/projects/" TargetMode="External"/><Relationship Id="rId160" Type="http://schemas.openxmlformats.org/officeDocument/2006/relationships/hyperlink" Target="http://www.interactivelab.ru/Gorky-Gorod-iPad-App" TargetMode="External"/><Relationship Id="rId57" Type="http://schemas.openxmlformats.org/officeDocument/2006/relationships/hyperlink" Target="http://www.lightwell.com.au/projects/" TargetMode="External"/><Relationship Id="rId56" Type="http://schemas.openxmlformats.org/officeDocument/2006/relationships/hyperlink" Target="http://www.lightwell.com.au/projects/" TargetMode="External"/><Relationship Id="rId159" Type="http://schemas.openxmlformats.org/officeDocument/2006/relationships/hyperlink" Target="http://www.interactivelab.ru/AtomEXPO-2011" TargetMode="External"/><Relationship Id="rId59" Type="http://schemas.openxmlformats.org/officeDocument/2006/relationships/hyperlink" Target="http://www.lightwell.com.au/projects/" TargetMode="External"/><Relationship Id="rId154" Type="http://schemas.openxmlformats.org/officeDocument/2006/relationships/hyperlink" Target="http://www.interactivelab.ru/MAISKAY-Troyka-Fair-MOSKVA-1-11-MAY-2014" TargetMode="External"/><Relationship Id="rId58" Type="http://schemas.openxmlformats.org/officeDocument/2006/relationships/hyperlink" Target="http://www.lightwell.com.au/projects/" TargetMode="External"/><Relationship Id="rId153" Type="http://schemas.openxmlformats.org/officeDocument/2006/relationships/hyperlink" Target="http://www.interactivelab.ru/OPYTY" TargetMode="External"/><Relationship Id="rId152" Type="http://schemas.openxmlformats.org/officeDocument/2006/relationships/hyperlink" Target="http://www.interactivelab.ru/The-JOHNNIE-GINGER-Performance-Platform" TargetMode="External"/><Relationship Id="rId151" Type="http://schemas.openxmlformats.org/officeDocument/2006/relationships/hyperlink" Target="http://www.interactivelab.ru/Peugeot-Cycles" TargetMode="External"/><Relationship Id="rId158" Type="http://schemas.openxmlformats.org/officeDocument/2006/relationships/hyperlink" Target="http://www.interactivelab.ru/Vertu-constellation-launch" TargetMode="External"/><Relationship Id="rId157" Type="http://schemas.openxmlformats.org/officeDocument/2006/relationships/hyperlink" Target="http://www.interactivelab.ru/Rostelecom-Holographic-Screen" TargetMode="External"/><Relationship Id="rId156" Type="http://schemas.openxmlformats.org/officeDocument/2006/relationships/hyperlink" Target="http://www.interactivelab.ru/Multi-touch-wall-at-Yota-SPACE-media-fest-in-St-Petersburg" TargetMode="External"/><Relationship Id="rId155" Type="http://schemas.openxmlformats.org/officeDocument/2006/relationships/hyperlink" Target="http://www.interactivelab.ru/Marlboro-Secrets" TargetMode="External"/><Relationship Id="rId107" Type="http://schemas.openxmlformats.org/officeDocument/2006/relationships/hyperlink" Target="http://gagarin.is/work/reykjavik_871" TargetMode="External"/><Relationship Id="rId228" Type="http://schemas.openxmlformats.org/officeDocument/2006/relationships/hyperlink" Target="http://www.potiondesign.com/project/perch/" TargetMode="External"/><Relationship Id="rId106" Type="http://schemas.openxmlformats.org/officeDocument/2006/relationships/hyperlink" Target="http://gagarin.is/work/norwegian_seabird_centre" TargetMode="External"/><Relationship Id="rId227" Type="http://schemas.openxmlformats.org/officeDocument/2006/relationships/hyperlink" Target="http://www.potiondesign.com/project/biblion/" TargetMode="External"/><Relationship Id="rId105" Type="http://schemas.openxmlformats.org/officeDocument/2006/relationships/hyperlink" Target="http://gagarin.is/work/breheimsenteret" TargetMode="External"/><Relationship Id="rId226" Type="http://schemas.openxmlformats.org/officeDocument/2006/relationships/hyperlink" Target="http://www.potiondesign.com/project/smithsonian/" TargetMode="External"/><Relationship Id="rId104" Type="http://schemas.openxmlformats.org/officeDocument/2006/relationships/hyperlink" Target="http://gagarin.is/work/french_sailors" TargetMode="External"/><Relationship Id="rId225" Type="http://schemas.openxmlformats.org/officeDocument/2006/relationships/hyperlink" Target="http://www.potiondesign.com/project/business-dashboard/" TargetMode="External"/><Relationship Id="rId109" Type="http://schemas.openxmlformats.org/officeDocument/2006/relationships/hyperlink" Target="http://gagarin.is/work/surtsey" TargetMode="External"/><Relationship Id="rId108" Type="http://schemas.openxmlformats.org/officeDocument/2006/relationships/hyperlink" Target="http://gagarin.is/work/horns_of_plenty" TargetMode="External"/><Relationship Id="rId229" Type="http://schemas.openxmlformats.org/officeDocument/2006/relationships/hyperlink" Target="http://www.potiondesign.com/project/timetable/" TargetMode="External"/><Relationship Id="rId220" Type="http://schemas.openxmlformats.org/officeDocument/2006/relationships/hyperlink" Target="http://www.potiondesign.com/project/in-pursuit-of-freedom/" TargetMode="External"/><Relationship Id="rId103" Type="http://schemas.openxmlformats.org/officeDocument/2006/relationships/hyperlink" Target="http://gagarin.is/work/reykjavik_8712_interactive_table" TargetMode="External"/><Relationship Id="rId224" Type="http://schemas.openxmlformats.org/officeDocument/2006/relationships/hyperlink" Target="http://www.potiondesign.com/project/shop-life/" TargetMode="External"/><Relationship Id="rId102" Type="http://schemas.openxmlformats.org/officeDocument/2006/relationships/hyperlink" Target="http://gagarin.is/work/screamometer" TargetMode="External"/><Relationship Id="rId223" Type="http://schemas.openxmlformats.org/officeDocument/2006/relationships/hyperlink" Target="http://www.potiondesign.com/project/interaction-of-color/" TargetMode="External"/><Relationship Id="rId101" Type="http://schemas.openxmlformats.org/officeDocument/2006/relationships/hyperlink" Target="http://gagarin.is/work/interactive_exhibiton_on_renewable_energy" TargetMode="External"/><Relationship Id="rId222" Type="http://schemas.openxmlformats.org/officeDocument/2006/relationships/hyperlink" Target="http://www.potiondesign.com/project/future-energy/" TargetMode="External"/><Relationship Id="rId100" Type="http://schemas.openxmlformats.org/officeDocument/2006/relationships/hyperlink" Target="http://gagarin.is/work/oil_and_gas" TargetMode="External"/><Relationship Id="rId221" Type="http://schemas.openxmlformats.org/officeDocument/2006/relationships/hyperlink" Target="http://www.potiondesign.com/project/tours-app/" TargetMode="External"/><Relationship Id="rId217" Type="http://schemas.openxmlformats.org/officeDocument/2006/relationships/hyperlink" Target="http://www.potiondesign.com/project/rights-in-the-courts/" TargetMode="External"/><Relationship Id="rId216" Type="http://schemas.openxmlformats.org/officeDocument/2006/relationships/hyperlink" Target="http://www.potiondesign.com/project/smithsonian-channel-universal-app/" TargetMode="External"/><Relationship Id="rId215" Type="http://schemas.openxmlformats.org/officeDocument/2006/relationships/hyperlink" Target="http://www.potiondesign.com/project/postsecret-universe/" TargetMode="External"/><Relationship Id="rId214" Type="http://schemas.openxmlformats.org/officeDocument/2006/relationships/hyperlink" Target="http://www.potiondesign.com/project/forest-friends/" TargetMode="External"/><Relationship Id="rId219" Type="http://schemas.openxmlformats.org/officeDocument/2006/relationships/hyperlink" Target="http://www.potiondesign.com/project/qrius/" TargetMode="External"/><Relationship Id="rId218" Type="http://schemas.openxmlformats.org/officeDocument/2006/relationships/hyperlink" Target="http://www.potiondesign.com/project/richard-avedon-app-for-ipad/" TargetMode="External"/><Relationship Id="rId213" Type="http://schemas.openxmlformats.org/officeDocument/2006/relationships/hyperlink" Target="http://www.potiondesign.com/project/education-center-interactive/" TargetMode="External"/><Relationship Id="rId212" Type="http://schemas.openxmlformats.org/officeDocument/2006/relationships/hyperlink" Target="http://www.jamesalliban.com/fracture" TargetMode="External"/><Relationship Id="rId211" Type="http://schemas.openxmlformats.org/officeDocument/2006/relationships/hyperlink" Target="http://www.jamesalliban.com/konstruct" TargetMode="External"/><Relationship Id="rId210" Type="http://schemas.openxmlformats.org/officeDocument/2006/relationships/hyperlink" Target="http://www.jamesalliban.com/cell" TargetMode="External"/><Relationship Id="rId129" Type="http://schemas.openxmlformats.org/officeDocument/2006/relationships/hyperlink" Target="http://cuppetellimendoza.com/notional-field-nantes/" TargetMode="External"/><Relationship Id="rId128" Type="http://schemas.openxmlformats.org/officeDocument/2006/relationships/hyperlink" Target="http://www.notabenevisual.com/" TargetMode="External"/><Relationship Id="rId249" Type="http://schemas.openxmlformats.org/officeDocument/2006/relationships/hyperlink" Target="http://www.potiondesign.com/project/create-an-ad/" TargetMode="External"/><Relationship Id="rId127" Type="http://schemas.openxmlformats.org/officeDocument/2006/relationships/hyperlink" Target="http://www.notabenevisual.com/" TargetMode="External"/><Relationship Id="rId248" Type="http://schemas.openxmlformats.org/officeDocument/2006/relationships/hyperlink" Target="http://www.potiondesign.com/project/the-chemistry-between-us/" TargetMode="External"/><Relationship Id="rId126" Type="http://schemas.openxmlformats.org/officeDocument/2006/relationships/hyperlink" Target="http://www.notabenevisual.com/" TargetMode="External"/><Relationship Id="rId247" Type="http://schemas.openxmlformats.org/officeDocument/2006/relationships/hyperlink" Target="http://www.potiondesign.com/project/whats-in-your-blood/" TargetMode="External"/><Relationship Id="rId121" Type="http://schemas.openxmlformats.org/officeDocument/2006/relationships/hyperlink" Target="http://us.mullenlowe.com/work/nyctakeoff/" TargetMode="External"/><Relationship Id="rId242" Type="http://schemas.openxmlformats.org/officeDocument/2006/relationships/hyperlink" Target="http://www.potiondesign.com/project/timekeeper/" TargetMode="External"/><Relationship Id="rId120" Type="http://schemas.openxmlformats.org/officeDocument/2006/relationships/hyperlink" Target="http://onecardforall.mullenloweus.com/" TargetMode="External"/><Relationship Id="rId241" Type="http://schemas.openxmlformats.org/officeDocument/2006/relationships/hyperlink" Target="http://www.potiondesign.com/project/voicesofliberty/" TargetMode="External"/><Relationship Id="rId240" Type="http://schemas.openxmlformats.org/officeDocument/2006/relationships/hyperlink" Target="http://www.potiondesign.com/project/audioguide/" TargetMode="External"/><Relationship Id="rId125" Type="http://schemas.openxmlformats.org/officeDocument/2006/relationships/hyperlink" Target="http://www.notabenevisual.com/?p=443" TargetMode="External"/><Relationship Id="rId246" Type="http://schemas.openxmlformats.org/officeDocument/2006/relationships/hyperlink" Target="http://www.potiondesign.com/project/winebar/" TargetMode="External"/><Relationship Id="rId124" Type="http://schemas.openxmlformats.org/officeDocument/2006/relationships/hyperlink" Target="http://us.mullenlowe.com/work/zappos-bagage-claim-game/" TargetMode="External"/><Relationship Id="rId245" Type="http://schemas.openxmlformats.org/officeDocument/2006/relationships/hyperlink" Target="http://www.potiondesign.com/project/private-dining-room/" TargetMode="External"/><Relationship Id="rId123" Type="http://schemas.openxmlformats.org/officeDocument/2006/relationships/hyperlink" Target="http://us.mullenlowe.com/work/mullenlowe-hater-translator/" TargetMode="External"/><Relationship Id="rId244" Type="http://schemas.openxmlformats.org/officeDocument/2006/relationships/hyperlink" Target="http://www.potiondesign.com/project/tastingtable/" TargetMode="External"/><Relationship Id="rId122" Type="http://schemas.openxmlformats.org/officeDocument/2006/relationships/hyperlink" Target="http://us.mullenlowe.com/work/kill-for-a-pencil/" TargetMode="External"/><Relationship Id="rId243" Type="http://schemas.openxmlformats.org/officeDocument/2006/relationships/hyperlink" Target="http://www.potiondesign.com/project/infinity-of-nations/" TargetMode="External"/><Relationship Id="rId95" Type="http://schemas.openxmlformats.org/officeDocument/2006/relationships/hyperlink" Target="http://gagarin.is/work/powering_the_future/" TargetMode="External"/><Relationship Id="rId94" Type="http://schemas.openxmlformats.org/officeDocument/2006/relationships/hyperlink" Target="http://activetheory.net/work/clouds-over-cuba" TargetMode="External"/><Relationship Id="rId97" Type="http://schemas.openxmlformats.org/officeDocument/2006/relationships/hyperlink" Target="http://gagarin.is/work/whales_of_iceland" TargetMode="External"/><Relationship Id="rId96" Type="http://schemas.openxmlformats.org/officeDocument/2006/relationships/hyperlink" Target="http://gagarin.is/work/wild_reindeer_exhibiton" TargetMode="External"/><Relationship Id="rId99" Type="http://schemas.openxmlformats.org/officeDocument/2006/relationships/hyperlink" Target="http://gagarin.is/work/eldheimar" TargetMode="External"/><Relationship Id="rId98" Type="http://schemas.openxmlformats.org/officeDocument/2006/relationships/hyperlink" Target="http://gagarin.is/work/canadian_museum_for_human_rights" TargetMode="External"/><Relationship Id="rId91" Type="http://schemas.openxmlformats.org/officeDocument/2006/relationships/hyperlink" Target="http://www.lightwell.com.au/projects/" TargetMode="External"/><Relationship Id="rId90" Type="http://schemas.openxmlformats.org/officeDocument/2006/relationships/hyperlink" Target="http://www.lightwell.com.au/projects/" TargetMode="External"/><Relationship Id="rId93" Type="http://schemas.openxmlformats.org/officeDocument/2006/relationships/hyperlink" Target="http://activetheory.net/work/stingray" TargetMode="External"/><Relationship Id="rId92" Type="http://schemas.openxmlformats.org/officeDocument/2006/relationships/hyperlink" Target="http://activetheory.net/work/spacecraft-for-all" TargetMode="External"/><Relationship Id="rId118" Type="http://schemas.openxmlformats.org/officeDocument/2006/relationships/hyperlink" Target="http://activetheory.net/work/racer" TargetMode="External"/><Relationship Id="rId239" Type="http://schemas.openxmlformats.org/officeDocument/2006/relationships/hyperlink" Target="http://www.potiondesign.com/project/18-camps/" TargetMode="External"/><Relationship Id="rId117" Type="http://schemas.openxmlformats.org/officeDocument/2006/relationships/hyperlink" Target="http://2016.makemepulse.com/" TargetMode="External"/><Relationship Id="rId238" Type="http://schemas.openxmlformats.org/officeDocument/2006/relationships/hyperlink" Target="http://www.potiondesign.com/project/memorypool/" TargetMode="External"/><Relationship Id="rId116" Type="http://schemas.openxmlformats.org/officeDocument/2006/relationships/hyperlink" Target="https://www.craftedny.com/work.php/?w=NewYorkTimes" TargetMode="External"/><Relationship Id="rId237" Type="http://schemas.openxmlformats.org/officeDocument/2006/relationships/hyperlink" Target="http://www.potiondesign.com/project/tree-of-testimony/" TargetMode="External"/><Relationship Id="rId115" Type="http://schemas.openxmlformats.org/officeDocument/2006/relationships/hyperlink" Target="https://www.craftedny.com/work.php/?w=NBA" TargetMode="External"/><Relationship Id="rId236" Type="http://schemas.openxmlformats.org/officeDocument/2006/relationships/hyperlink" Target="http://www.potiondesign.com/project/globalwhiteboard/" TargetMode="External"/><Relationship Id="rId119" Type="http://schemas.openxmlformats.org/officeDocument/2006/relationships/hyperlink" Target="http://us.mullenlowe.com/" TargetMode="External"/><Relationship Id="rId110" Type="http://schemas.openxmlformats.org/officeDocument/2006/relationships/hyperlink" Target="http://gagarin.is/work/sea_monster_table" TargetMode="External"/><Relationship Id="rId231" Type="http://schemas.openxmlformats.org/officeDocument/2006/relationships/hyperlink" Target="http://www.potiondesign.com/project/productportal/" TargetMode="External"/><Relationship Id="rId230" Type="http://schemas.openxmlformats.org/officeDocument/2006/relationships/hyperlink" Target="http://www.potiondesign.com/project/new-amsterdam-pavilion/" TargetMode="External"/><Relationship Id="rId114" Type="http://schemas.openxmlformats.org/officeDocument/2006/relationships/hyperlink" Target="http://gagarin.is/work/the_national_museum" TargetMode="External"/><Relationship Id="rId235" Type="http://schemas.openxmlformats.org/officeDocument/2006/relationships/hyperlink" Target="http://www.potiondesign.com/project/posterwall/" TargetMode="External"/><Relationship Id="rId113" Type="http://schemas.openxmlformats.org/officeDocument/2006/relationships/hyperlink" Target="http://gagarin.is/work/gulatinget_exhibition_design" TargetMode="External"/><Relationship Id="rId234" Type="http://schemas.openxmlformats.org/officeDocument/2006/relationships/hyperlink" Target="http://www.potiondesign.com/project/bottlemural/" TargetMode="External"/><Relationship Id="rId112" Type="http://schemas.openxmlformats.org/officeDocument/2006/relationships/hyperlink" Target="http://gagarin.is/work/create_o_mat" TargetMode="External"/><Relationship Id="rId233" Type="http://schemas.openxmlformats.org/officeDocument/2006/relationships/hyperlink" Target="http://www.potiondesign.com/project/digitalfloorboards/" TargetMode="External"/><Relationship Id="rId111" Type="http://schemas.openxmlformats.org/officeDocument/2006/relationships/hyperlink" Target="http://gagarin.is/work/for_the_good_of_the_nation" TargetMode="External"/><Relationship Id="rId232" Type="http://schemas.openxmlformats.org/officeDocument/2006/relationships/hyperlink" Target="http://www.potiondesign.com/project/noviytables/" TargetMode="External"/><Relationship Id="rId206" Type="http://schemas.openxmlformats.org/officeDocument/2006/relationships/hyperlink" Target="http://www.jamesalliban.com/lipton-to-1" TargetMode="External"/><Relationship Id="rId205" Type="http://schemas.openxmlformats.org/officeDocument/2006/relationships/hyperlink" Target="http://www.jamesalliban.com/the-rite-of-spring" TargetMode="External"/><Relationship Id="rId204" Type="http://schemas.openxmlformats.org/officeDocument/2006/relationships/hyperlink" Target="http://www.jamesalliban.com/last-train" TargetMode="External"/><Relationship Id="rId203" Type="http://schemas.openxmlformats.org/officeDocument/2006/relationships/hyperlink" Target="http://www.jamesalliban.com/nova" TargetMode="External"/><Relationship Id="rId209" Type="http://schemas.openxmlformats.org/officeDocument/2006/relationships/hyperlink" Target="http://www.jamesalliban.com/composite" TargetMode="External"/><Relationship Id="rId208" Type="http://schemas.openxmlformats.org/officeDocument/2006/relationships/hyperlink" Target="http://www.jamesalliban.com/traces" TargetMode="External"/><Relationship Id="rId207" Type="http://schemas.openxmlformats.org/officeDocument/2006/relationships/hyperlink" Target="http://www.jamesalliban.com/maccabees-in-the-dark" TargetMode="External"/><Relationship Id="rId202" Type="http://schemas.openxmlformats.org/officeDocument/2006/relationships/hyperlink" Target="https://jamesalliban.wordpress.com/" TargetMode="External"/><Relationship Id="rId201" Type="http://schemas.openxmlformats.org/officeDocument/2006/relationships/hyperlink" Target="http://domanistudios.com/case-study/playstation-victory-dance/" TargetMode="External"/><Relationship Id="rId200" Type="http://schemas.openxmlformats.org/officeDocument/2006/relationships/hyperlink" Target="http://www.codeandtheory.com/why-we-make"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cols>
    <col customWidth="1" min="1" max="1" width="6.29"/>
    <col customWidth="1" min="2" max="2" width="3.86"/>
    <col customWidth="1" min="3" max="3" width="31.71"/>
    <col customWidth="1" min="4" max="4" width="24.86"/>
    <col customWidth="1" min="5" max="5" width="72.29"/>
    <col customWidth="1" min="6" max="6" width="54.0"/>
    <col customWidth="1" min="9" max="9" width="23.57"/>
  </cols>
  <sheetData>
    <row r="1">
      <c r="A1" s="1"/>
      <c r="B1" s="1"/>
      <c r="C1" s="1" t="s">
        <v>25</v>
      </c>
      <c r="D1" s="1" t="s">
        <v>26</v>
      </c>
      <c r="E1" s="1" t="s">
        <v>27</v>
      </c>
      <c r="F1" s="4" t="s">
        <v>28</v>
      </c>
      <c r="G1" s="1" t="s">
        <v>33</v>
      </c>
      <c r="H1" s="1" t="s">
        <v>34</v>
      </c>
      <c r="I1" s="1" t="s">
        <v>35</v>
      </c>
      <c r="J1" s="1" t="str">
        <f t="shared" ref="J1:AB1" si="1">"Tag" &amp; column()-9</f>
        <v>Tag1</v>
      </c>
      <c r="K1" s="1" t="str">
        <f t="shared" si="1"/>
        <v>Tag2</v>
      </c>
      <c r="L1" s="1" t="str">
        <f t="shared" si="1"/>
        <v>Tag3</v>
      </c>
      <c r="M1" s="1" t="str">
        <f t="shared" si="1"/>
        <v>Tag4</v>
      </c>
      <c r="N1" s="1" t="str">
        <f t="shared" si="1"/>
        <v>Tag5</v>
      </c>
      <c r="O1" s="1" t="str">
        <f t="shared" si="1"/>
        <v>Tag6</v>
      </c>
      <c r="P1" s="1" t="str">
        <f t="shared" si="1"/>
        <v>Tag7</v>
      </c>
      <c r="Q1" s="1" t="str">
        <f t="shared" si="1"/>
        <v>Tag8</v>
      </c>
      <c r="R1" s="1" t="str">
        <f t="shared" si="1"/>
        <v>Tag9</v>
      </c>
      <c r="S1" s="1" t="str">
        <f t="shared" si="1"/>
        <v>Tag10</v>
      </c>
      <c r="T1" s="1" t="str">
        <f t="shared" si="1"/>
        <v>Tag11</v>
      </c>
      <c r="U1" s="1" t="str">
        <f t="shared" si="1"/>
        <v>Tag12</v>
      </c>
      <c r="V1" s="1" t="str">
        <f t="shared" si="1"/>
        <v>Tag13</v>
      </c>
      <c r="W1" s="1" t="str">
        <f t="shared" si="1"/>
        <v>Tag14</v>
      </c>
      <c r="X1" s="1" t="str">
        <f t="shared" si="1"/>
        <v>Tag15</v>
      </c>
      <c r="Y1" s="1" t="str">
        <f t="shared" si="1"/>
        <v>Tag16</v>
      </c>
      <c r="Z1" s="1" t="str">
        <f t="shared" si="1"/>
        <v>Tag17</v>
      </c>
      <c r="AA1" s="1" t="str">
        <f t="shared" si="1"/>
        <v>Tag18</v>
      </c>
      <c r="AB1" s="1" t="str">
        <f t="shared" si="1"/>
        <v>Tag19</v>
      </c>
    </row>
    <row r="2">
      <c r="C2" s="2" t="s">
        <v>42</v>
      </c>
      <c r="D2" s="2" t="s">
        <v>43</v>
      </c>
      <c r="E2" s="6" t="s">
        <v>44</v>
      </c>
      <c r="F2" s="7" t="s">
        <v>46</v>
      </c>
      <c r="H2" s="2">
        <v>2013.0</v>
      </c>
      <c r="I2" s="2" t="s">
        <v>59</v>
      </c>
      <c r="J2" s="2" t="s">
        <v>60</v>
      </c>
      <c r="K2" s="2" t="s">
        <v>61</v>
      </c>
      <c r="L2" s="2" t="s">
        <v>62</v>
      </c>
      <c r="M2" s="2" t="s">
        <v>63</v>
      </c>
      <c r="N2" s="2" t="s">
        <v>64</v>
      </c>
      <c r="O2" s="2" t="s">
        <v>65</v>
      </c>
      <c r="P2" s="2" t="s">
        <v>66</v>
      </c>
      <c r="Q2" s="2" t="s">
        <v>67</v>
      </c>
      <c r="R2" s="2" t="s">
        <v>68</v>
      </c>
      <c r="S2" s="2" t="s">
        <v>69</v>
      </c>
    </row>
    <row r="3">
      <c r="C3" s="2" t="s">
        <v>70</v>
      </c>
      <c r="D3" s="2" t="s">
        <v>71</v>
      </c>
      <c r="E3" s="8" t="s">
        <v>72</v>
      </c>
      <c r="F3" s="7" t="s">
        <v>73</v>
      </c>
      <c r="H3" s="2">
        <v>2015.0</v>
      </c>
      <c r="I3" s="2" t="s">
        <v>74</v>
      </c>
      <c r="J3" s="2" t="s">
        <v>61</v>
      </c>
      <c r="K3" s="2" t="s">
        <v>62</v>
      </c>
      <c r="L3" s="2" t="s">
        <v>75</v>
      </c>
      <c r="M3" s="2" t="s">
        <v>76</v>
      </c>
      <c r="N3" s="2" t="s">
        <v>77</v>
      </c>
      <c r="O3" s="2" t="s">
        <v>78</v>
      </c>
      <c r="P3" s="2" t="s">
        <v>69</v>
      </c>
      <c r="Q3" s="2" t="s">
        <v>68</v>
      </c>
    </row>
    <row r="4">
      <c r="C4" s="2" t="s">
        <v>79</v>
      </c>
      <c r="D4" s="2" t="s">
        <v>71</v>
      </c>
      <c r="E4" s="6" t="s">
        <v>81</v>
      </c>
      <c r="F4" s="7" t="s">
        <v>82</v>
      </c>
      <c r="H4" s="2">
        <v>2015.0</v>
      </c>
      <c r="I4" s="9" t="s">
        <v>74</v>
      </c>
      <c r="J4" s="2" t="s">
        <v>61</v>
      </c>
      <c r="K4" s="2" t="s">
        <v>77</v>
      </c>
      <c r="L4" s="2" t="s">
        <v>68</v>
      </c>
      <c r="M4" s="2" t="s">
        <v>91</v>
      </c>
      <c r="N4" s="2" t="s">
        <v>69</v>
      </c>
      <c r="O4" s="2" t="s">
        <v>65</v>
      </c>
    </row>
    <row r="5">
      <c r="C5" s="2" t="s">
        <v>92</v>
      </c>
      <c r="D5" s="9" t="s">
        <v>71</v>
      </c>
      <c r="E5" s="6" t="s">
        <v>93</v>
      </c>
      <c r="F5" s="7" t="s">
        <v>94</v>
      </c>
      <c r="H5" s="2">
        <v>2015.0</v>
      </c>
      <c r="I5" s="9" t="s">
        <v>74</v>
      </c>
      <c r="J5" s="2" t="s">
        <v>61</v>
      </c>
      <c r="K5" s="2" t="s">
        <v>95</v>
      </c>
      <c r="L5" s="2" t="s">
        <v>60</v>
      </c>
      <c r="M5" s="2" t="s">
        <v>77</v>
      </c>
      <c r="N5" s="2" t="s">
        <v>77</v>
      </c>
      <c r="O5" s="2" t="s">
        <v>91</v>
      </c>
      <c r="P5" s="2" t="s">
        <v>69</v>
      </c>
      <c r="Q5" s="2" t="s">
        <v>96</v>
      </c>
    </row>
    <row r="6">
      <c r="C6" s="2" t="s">
        <v>97</v>
      </c>
      <c r="D6" s="9" t="s">
        <v>71</v>
      </c>
      <c r="E6" s="6" t="s">
        <v>98</v>
      </c>
      <c r="F6" s="7" t="s">
        <v>99</v>
      </c>
      <c r="H6" s="2">
        <v>2015.0</v>
      </c>
      <c r="I6" s="9" t="s">
        <v>74</v>
      </c>
      <c r="J6" s="2" t="s">
        <v>100</v>
      </c>
      <c r="K6" s="9" t="s">
        <v>77</v>
      </c>
      <c r="L6" s="2" t="s">
        <v>91</v>
      </c>
      <c r="M6" s="2" t="s">
        <v>68</v>
      </c>
      <c r="N6" s="2" t="s">
        <v>101</v>
      </c>
      <c r="O6" s="2" t="s">
        <v>69</v>
      </c>
      <c r="P6" s="2" t="s">
        <v>65</v>
      </c>
    </row>
    <row r="7">
      <c r="C7" s="2" t="s">
        <v>102</v>
      </c>
      <c r="D7" s="9" t="s">
        <v>71</v>
      </c>
      <c r="E7" s="6" t="s">
        <v>103</v>
      </c>
      <c r="F7" s="7" t="s">
        <v>104</v>
      </c>
      <c r="H7" s="2">
        <v>2014.0</v>
      </c>
      <c r="I7" s="9" t="s">
        <v>74</v>
      </c>
      <c r="J7" s="2" t="s">
        <v>105</v>
      </c>
      <c r="K7" s="2" t="s">
        <v>77</v>
      </c>
      <c r="L7" s="2" t="s">
        <v>68</v>
      </c>
      <c r="M7" s="2" t="s">
        <v>62</v>
      </c>
      <c r="N7" s="2" t="s">
        <v>76</v>
      </c>
      <c r="O7" s="2" t="s">
        <v>69</v>
      </c>
      <c r="P7" s="2" t="s">
        <v>106</v>
      </c>
    </row>
    <row r="8">
      <c r="C8" s="2" t="s">
        <v>107</v>
      </c>
      <c r="D8" s="9" t="s">
        <v>71</v>
      </c>
      <c r="E8" s="6" t="s">
        <v>108</v>
      </c>
      <c r="F8" s="7" t="s">
        <v>109</v>
      </c>
      <c r="H8" s="2">
        <v>2014.0</v>
      </c>
      <c r="I8" s="2" t="s">
        <v>110</v>
      </c>
      <c r="J8" s="2" t="s">
        <v>61</v>
      </c>
      <c r="K8" s="2" t="s">
        <v>111</v>
      </c>
      <c r="L8" s="2" t="s">
        <v>68</v>
      </c>
      <c r="M8" s="2" t="s">
        <v>77</v>
      </c>
      <c r="N8" s="2" t="s">
        <v>65</v>
      </c>
      <c r="O8" s="2" t="s">
        <v>69</v>
      </c>
    </row>
    <row r="9">
      <c r="C9" s="2" t="s">
        <v>112</v>
      </c>
      <c r="D9" s="9" t="s">
        <v>71</v>
      </c>
      <c r="E9" s="6" t="s">
        <v>113</v>
      </c>
      <c r="F9" s="7" t="s">
        <v>114</v>
      </c>
      <c r="H9" s="2">
        <v>2013.0</v>
      </c>
      <c r="I9" s="9" t="s">
        <v>74</v>
      </c>
      <c r="J9" s="2" t="s">
        <v>105</v>
      </c>
      <c r="K9" s="2" t="s">
        <v>68</v>
      </c>
      <c r="L9" s="2" t="s">
        <v>77</v>
      </c>
      <c r="M9" s="2" t="s">
        <v>106</v>
      </c>
      <c r="N9" s="2" t="s">
        <v>65</v>
      </c>
      <c r="O9" s="2" t="s">
        <v>69</v>
      </c>
    </row>
    <row r="10">
      <c r="C10" s="2" t="s">
        <v>115</v>
      </c>
      <c r="D10" s="9" t="s">
        <v>71</v>
      </c>
      <c r="E10" s="6" t="s">
        <v>116</v>
      </c>
      <c r="F10" s="7" t="s">
        <v>117</v>
      </c>
      <c r="H10" s="2">
        <v>2014.0</v>
      </c>
      <c r="I10" s="9" t="s">
        <v>74</v>
      </c>
      <c r="J10" s="2" t="s">
        <v>118</v>
      </c>
      <c r="K10" s="2" t="s">
        <v>68</v>
      </c>
      <c r="L10" s="2" t="s">
        <v>119</v>
      </c>
      <c r="M10" s="2" t="s">
        <v>77</v>
      </c>
      <c r="N10" s="2" t="s">
        <v>69</v>
      </c>
      <c r="O10" s="2" t="s">
        <v>106</v>
      </c>
    </row>
    <row r="11">
      <c r="C11" s="9" t="s">
        <v>120</v>
      </c>
      <c r="D11" s="2" t="s">
        <v>121</v>
      </c>
      <c r="E11" s="6" t="s">
        <v>122</v>
      </c>
      <c r="F11" s="7" t="s">
        <v>123</v>
      </c>
      <c r="H11" s="2">
        <v>2015.0</v>
      </c>
      <c r="I11" s="2" t="s">
        <v>124</v>
      </c>
      <c r="J11" s="2" t="s">
        <v>61</v>
      </c>
      <c r="K11" s="2" t="s">
        <v>62</v>
      </c>
      <c r="L11" s="2" t="s">
        <v>125</v>
      </c>
      <c r="M11" s="2" t="s">
        <v>126</v>
      </c>
      <c r="N11" s="2" t="s">
        <v>127</v>
      </c>
      <c r="O11" s="2" t="s">
        <v>128</v>
      </c>
      <c r="P11" s="2" t="s">
        <v>65</v>
      </c>
      <c r="Q11" s="2" t="s">
        <v>69</v>
      </c>
      <c r="R11" s="2" t="s">
        <v>77</v>
      </c>
    </row>
    <row r="12">
      <c r="C12" s="2" t="s">
        <v>129</v>
      </c>
      <c r="D12" s="2" t="s">
        <v>130</v>
      </c>
      <c r="E12" s="6" t="s">
        <v>131</v>
      </c>
      <c r="F12" s="7" t="s">
        <v>132</v>
      </c>
      <c r="H12" s="2">
        <v>2009.0</v>
      </c>
      <c r="I12" s="2" t="s">
        <v>133</v>
      </c>
      <c r="J12" s="2" t="s">
        <v>134</v>
      </c>
      <c r="K12" s="2" t="s">
        <v>135</v>
      </c>
      <c r="L12" s="2" t="s">
        <v>136</v>
      </c>
      <c r="M12" s="2" t="s">
        <v>77</v>
      </c>
      <c r="N12" s="2" t="s">
        <v>127</v>
      </c>
      <c r="O12" s="2" t="s">
        <v>137</v>
      </c>
      <c r="P12" s="2" t="s">
        <v>68</v>
      </c>
    </row>
    <row r="13">
      <c r="C13" s="2" t="s">
        <v>138</v>
      </c>
      <c r="D13" s="2" t="s">
        <v>139</v>
      </c>
      <c r="E13" s="6" t="s">
        <v>140</v>
      </c>
      <c r="F13" s="7" t="s">
        <v>141</v>
      </c>
      <c r="H13" s="2">
        <v>2009.0</v>
      </c>
      <c r="I13" s="2" t="s">
        <v>142</v>
      </c>
      <c r="J13" s="2" t="s">
        <v>61</v>
      </c>
      <c r="K13" s="2" t="s">
        <v>62</v>
      </c>
      <c r="L13" s="2" t="s">
        <v>143</v>
      </c>
      <c r="M13" s="2" t="s">
        <v>144</v>
      </c>
      <c r="N13" s="2" t="s">
        <v>145</v>
      </c>
      <c r="O13" s="2" t="s">
        <v>64</v>
      </c>
      <c r="P13" s="2" t="s">
        <v>69</v>
      </c>
      <c r="Q13" s="2" t="s">
        <v>96</v>
      </c>
      <c r="R13" s="2" t="s">
        <v>63</v>
      </c>
    </row>
    <row r="14">
      <c r="C14" s="2" t="s">
        <v>146</v>
      </c>
      <c r="D14" s="2" t="s">
        <v>147</v>
      </c>
      <c r="E14" s="6" t="s">
        <v>148</v>
      </c>
      <c r="F14" s="7" t="s">
        <v>149</v>
      </c>
      <c r="H14" s="2">
        <v>2009.0</v>
      </c>
      <c r="I14" s="2" t="s">
        <v>59</v>
      </c>
      <c r="J14" s="2" t="s">
        <v>61</v>
      </c>
      <c r="K14" s="2" t="s">
        <v>135</v>
      </c>
      <c r="L14" s="2" t="s">
        <v>150</v>
      </c>
      <c r="M14" s="2" t="s">
        <v>152</v>
      </c>
      <c r="N14" s="2" t="s">
        <v>64</v>
      </c>
      <c r="O14" s="2" t="s">
        <v>69</v>
      </c>
      <c r="P14" s="2" t="s">
        <v>63</v>
      </c>
      <c r="Q14" s="2" t="s">
        <v>128</v>
      </c>
    </row>
    <row r="15">
      <c r="C15" s="2" t="s">
        <v>153</v>
      </c>
      <c r="D15" s="2" t="s">
        <v>154</v>
      </c>
      <c r="E15" s="6" t="s">
        <v>155</v>
      </c>
      <c r="F15" s="7" t="s">
        <v>156</v>
      </c>
      <c r="H15" s="2">
        <v>2015.0</v>
      </c>
      <c r="I15" s="2" t="s">
        <v>157</v>
      </c>
      <c r="J15" s="2" t="s">
        <v>61</v>
      </c>
      <c r="K15" s="2" t="s">
        <v>158</v>
      </c>
      <c r="L15" s="2" t="s">
        <v>159</v>
      </c>
      <c r="M15" s="2" t="s">
        <v>160</v>
      </c>
      <c r="N15" s="2" t="s">
        <v>69</v>
      </c>
      <c r="O15" s="2" t="s">
        <v>128</v>
      </c>
      <c r="P15" s="2" t="s">
        <v>161</v>
      </c>
    </row>
    <row r="16">
      <c r="C16" s="10" t="s">
        <v>162</v>
      </c>
      <c r="D16" s="2" t="s">
        <v>163</v>
      </c>
      <c r="E16" s="6" t="s">
        <v>164</v>
      </c>
      <c r="F16" s="7" t="s">
        <v>165</v>
      </c>
      <c r="H16" s="2">
        <v>2009.0</v>
      </c>
      <c r="I16" s="2" t="s">
        <v>166</v>
      </c>
      <c r="J16" s="2" t="s">
        <v>61</v>
      </c>
      <c r="K16" s="2" t="s">
        <v>62</v>
      </c>
      <c r="L16" s="2" t="s">
        <v>167</v>
      </c>
      <c r="M16" s="2" t="s">
        <v>159</v>
      </c>
      <c r="N16" s="2" t="s">
        <v>69</v>
      </c>
      <c r="O16" s="2" t="s">
        <v>68</v>
      </c>
      <c r="P16" s="2" t="s">
        <v>106</v>
      </c>
    </row>
    <row r="17">
      <c r="C17" s="2" t="s">
        <v>168</v>
      </c>
      <c r="D17" s="2" t="s">
        <v>169</v>
      </c>
      <c r="E17" s="6" t="s">
        <v>170</v>
      </c>
      <c r="F17" s="7" t="s">
        <v>171</v>
      </c>
      <c r="H17" s="2">
        <v>2012.0</v>
      </c>
      <c r="I17" s="2" t="s">
        <v>59</v>
      </c>
      <c r="J17" s="2" t="s">
        <v>61</v>
      </c>
      <c r="K17" s="2" t="s">
        <v>68</v>
      </c>
      <c r="L17" s="2" t="s">
        <v>62</v>
      </c>
      <c r="M17" s="2" t="s">
        <v>167</v>
      </c>
      <c r="N17" s="2" t="s">
        <v>69</v>
      </c>
      <c r="O17" s="2" t="s">
        <v>106</v>
      </c>
      <c r="P17" s="2" t="s">
        <v>63</v>
      </c>
    </row>
    <row r="18">
      <c r="C18" s="2" t="s">
        <v>172</v>
      </c>
      <c r="D18" s="2" t="s">
        <v>173</v>
      </c>
      <c r="E18" s="6" t="s">
        <v>174</v>
      </c>
      <c r="F18" s="7" t="s">
        <v>175</v>
      </c>
      <c r="H18" s="2">
        <v>2009.0</v>
      </c>
      <c r="I18" s="2" t="s">
        <v>166</v>
      </c>
      <c r="J18" s="2" t="s">
        <v>61</v>
      </c>
      <c r="K18" s="2" t="s">
        <v>145</v>
      </c>
      <c r="L18" s="2" t="s">
        <v>152</v>
      </c>
      <c r="M18" s="2" t="s">
        <v>176</v>
      </c>
      <c r="N18" s="2" t="s">
        <v>128</v>
      </c>
      <c r="O18" s="2" t="s">
        <v>77</v>
      </c>
      <c r="P18" s="2" t="s">
        <v>137</v>
      </c>
    </row>
    <row r="19">
      <c r="C19" s="2" t="s">
        <v>177</v>
      </c>
      <c r="D19" s="2" t="s">
        <v>178</v>
      </c>
      <c r="E19" s="6" t="s">
        <v>179</v>
      </c>
      <c r="F19" s="7" t="s">
        <v>180</v>
      </c>
      <c r="H19" s="2">
        <v>2009.0</v>
      </c>
      <c r="I19" s="2" t="s">
        <v>181</v>
      </c>
      <c r="J19" s="2" t="s">
        <v>61</v>
      </c>
      <c r="K19" s="2" t="s">
        <v>62</v>
      </c>
      <c r="L19" s="2" t="s">
        <v>88</v>
      </c>
      <c r="M19" s="2" t="s">
        <v>182</v>
      </c>
      <c r="N19" s="2" t="s">
        <v>183</v>
      </c>
      <c r="O19" s="2" t="s">
        <v>63</v>
      </c>
      <c r="P19" s="2" t="s">
        <v>137</v>
      </c>
    </row>
    <row r="20">
      <c r="C20" s="2" t="s">
        <v>184</v>
      </c>
      <c r="D20" s="2" t="s">
        <v>173</v>
      </c>
      <c r="E20" s="6" t="s">
        <v>185</v>
      </c>
      <c r="F20" s="7" t="s">
        <v>186</v>
      </c>
      <c r="H20" s="2">
        <v>2009.0</v>
      </c>
      <c r="I20" s="2" t="s">
        <v>187</v>
      </c>
      <c r="J20" s="2" t="s">
        <v>61</v>
      </c>
      <c r="K20" s="2" t="s">
        <v>64</v>
      </c>
      <c r="L20" s="2" t="s">
        <v>188</v>
      </c>
      <c r="M20" s="2" t="s">
        <v>145</v>
      </c>
      <c r="N20" s="2" t="s">
        <v>145</v>
      </c>
      <c r="O20" s="2" t="s">
        <v>62</v>
      </c>
      <c r="P20" s="2" t="s">
        <v>189</v>
      </c>
      <c r="Q20" s="2" t="s">
        <v>68</v>
      </c>
      <c r="R20" s="2" t="s">
        <v>69</v>
      </c>
      <c r="S20" s="2" t="s">
        <v>63</v>
      </c>
    </row>
    <row r="21">
      <c r="C21" s="2" t="s">
        <v>190</v>
      </c>
      <c r="D21" s="2" t="s">
        <v>173</v>
      </c>
      <c r="E21" s="12" t="s">
        <v>191</v>
      </c>
      <c r="F21" s="7" t="s">
        <v>192</v>
      </c>
      <c r="H21" s="2">
        <v>2009.0</v>
      </c>
      <c r="I21" s="2" t="s">
        <v>187</v>
      </c>
      <c r="J21" s="2" t="s">
        <v>61</v>
      </c>
      <c r="K21" s="2" t="s">
        <v>145</v>
      </c>
      <c r="L21" s="2" t="s">
        <v>134</v>
      </c>
      <c r="M21" s="2" t="s">
        <v>145</v>
      </c>
      <c r="N21" s="2" t="s">
        <v>96</v>
      </c>
      <c r="O21" s="2" t="s">
        <v>176</v>
      </c>
      <c r="P21" s="2" t="s">
        <v>137</v>
      </c>
      <c r="Q21" s="2" t="s">
        <v>77</v>
      </c>
    </row>
    <row r="22">
      <c r="C22" s="2" t="s">
        <v>193</v>
      </c>
      <c r="D22" s="2" t="s">
        <v>173</v>
      </c>
      <c r="E22" s="13" t="s">
        <v>194</v>
      </c>
      <c r="F22" s="7" t="s">
        <v>195</v>
      </c>
      <c r="H22" s="2">
        <v>2009.0</v>
      </c>
      <c r="I22" s="2" t="s">
        <v>187</v>
      </c>
      <c r="J22" s="2" t="s">
        <v>61</v>
      </c>
      <c r="K22" s="2" t="s">
        <v>145</v>
      </c>
      <c r="L22" s="2" t="s">
        <v>137</v>
      </c>
      <c r="M22" s="2" t="s">
        <v>145</v>
      </c>
      <c r="N22" s="2" t="s">
        <v>128</v>
      </c>
      <c r="O22" s="2" t="s">
        <v>176</v>
      </c>
      <c r="P22" s="2" t="s">
        <v>63</v>
      </c>
    </row>
    <row r="23">
      <c r="C23" s="2" t="s">
        <v>196</v>
      </c>
      <c r="D23" s="2" t="s">
        <v>173</v>
      </c>
      <c r="E23" s="14" t="s">
        <v>197</v>
      </c>
      <c r="F23" s="7" t="s">
        <v>198</v>
      </c>
      <c r="H23" s="2">
        <v>2009.0</v>
      </c>
      <c r="I23" s="2" t="s">
        <v>187</v>
      </c>
      <c r="J23" s="2" t="s">
        <v>61</v>
      </c>
      <c r="K23" s="2" t="s">
        <v>145</v>
      </c>
      <c r="L23" s="2" t="s">
        <v>137</v>
      </c>
      <c r="M23" s="2" t="s">
        <v>145</v>
      </c>
      <c r="N23" s="2" t="s">
        <v>68</v>
      </c>
      <c r="O23" s="2" t="s">
        <v>65</v>
      </c>
      <c r="P23" s="2" t="s">
        <v>63</v>
      </c>
    </row>
    <row r="24">
      <c r="C24" s="2" t="s">
        <v>199</v>
      </c>
      <c r="D24" s="2" t="s">
        <v>173</v>
      </c>
      <c r="E24" s="14" t="s">
        <v>200</v>
      </c>
      <c r="F24" s="7" t="s">
        <v>201</v>
      </c>
      <c r="H24" s="2">
        <v>2010.0</v>
      </c>
      <c r="I24" s="2" t="s">
        <v>202</v>
      </c>
      <c r="J24" s="2" t="s">
        <v>61</v>
      </c>
      <c r="K24" s="2" t="s">
        <v>145</v>
      </c>
      <c r="L24" s="2" t="s">
        <v>145</v>
      </c>
      <c r="M24" s="2" t="s">
        <v>145</v>
      </c>
      <c r="N24" s="2" t="s">
        <v>62</v>
      </c>
      <c r="O24" s="2" t="s">
        <v>167</v>
      </c>
      <c r="P24" s="2" t="s">
        <v>63</v>
      </c>
      <c r="Q24" s="2" t="s">
        <v>96</v>
      </c>
      <c r="R24" s="2" t="s">
        <v>203</v>
      </c>
    </row>
    <row r="25">
      <c r="C25" s="2" t="s">
        <v>204</v>
      </c>
      <c r="D25" s="2" t="s">
        <v>173</v>
      </c>
      <c r="E25" s="2" t="s">
        <v>205</v>
      </c>
      <c r="F25" s="7" t="s">
        <v>206</v>
      </c>
      <c r="H25" s="2">
        <v>2010.0</v>
      </c>
      <c r="I25" s="2" t="s">
        <v>207</v>
      </c>
      <c r="J25" s="2" t="s">
        <v>145</v>
      </c>
      <c r="K25" s="2" t="s">
        <v>137</v>
      </c>
      <c r="L25" s="2" t="s">
        <v>145</v>
      </c>
      <c r="M25" s="2" t="s">
        <v>176</v>
      </c>
      <c r="N25" s="2" t="s">
        <v>77</v>
      </c>
      <c r="O25" s="2" t="s">
        <v>96</v>
      </c>
      <c r="P25" s="2" t="s">
        <v>61</v>
      </c>
    </row>
    <row r="26">
      <c r="C26" s="2" t="s">
        <v>208</v>
      </c>
      <c r="D26" s="2" t="s">
        <v>169</v>
      </c>
      <c r="E26" s="2" t="s">
        <v>209</v>
      </c>
      <c r="F26" s="7" t="s">
        <v>210</v>
      </c>
      <c r="H26" s="2">
        <v>2011.0</v>
      </c>
      <c r="I26" s="2" t="s">
        <v>211</v>
      </c>
      <c r="J26" s="2" t="s">
        <v>61</v>
      </c>
      <c r="K26" s="2" t="s">
        <v>167</v>
      </c>
      <c r="L26" s="2" t="s">
        <v>62</v>
      </c>
      <c r="M26" s="2" t="s">
        <v>78</v>
      </c>
      <c r="N26" s="2" t="s">
        <v>77</v>
      </c>
      <c r="O26" s="2" t="s">
        <v>68</v>
      </c>
      <c r="P26" s="2" t="s">
        <v>137</v>
      </c>
    </row>
    <row r="27">
      <c r="C27" s="2" t="s">
        <v>212</v>
      </c>
      <c r="D27" s="2" t="s">
        <v>169</v>
      </c>
      <c r="E27" s="2" t="s">
        <v>213</v>
      </c>
      <c r="F27" s="7" t="s">
        <v>214</v>
      </c>
      <c r="H27" s="2" t="s">
        <v>215</v>
      </c>
      <c r="I27" s="2" t="s">
        <v>216</v>
      </c>
      <c r="J27" s="2" t="s">
        <v>61</v>
      </c>
      <c r="K27" s="2" t="s">
        <v>167</v>
      </c>
      <c r="L27" s="2" t="s">
        <v>68</v>
      </c>
      <c r="M27" s="2" t="s">
        <v>217</v>
      </c>
      <c r="N27" s="2" t="s">
        <v>69</v>
      </c>
      <c r="O27" s="2" t="s">
        <v>63</v>
      </c>
      <c r="P27" s="2" t="s">
        <v>106</v>
      </c>
      <c r="Q27" s="2"/>
    </row>
    <row r="28">
      <c r="C28" s="2" t="s">
        <v>218</v>
      </c>
      <c r="D28" s="2" t="s">
        <v>169</v>
      </c>
      <c r="E28" s="2" t="s">
        <v>219</v>
      </c>
      <c r="F28" s="7" t="s">
        <v>220</v>
      </c>
      <c r="H28" s="2">
        <v>2012.0</v>
      </c>
      <c r="I28" s="2" t="s">
        <v>59</v>
      </c>
      <c r="J28" s="2" t="s">
        <v>61</v>
      </c>
      <c r="K28" s="2" t="s">
        <v>167</v>
      </c>
      <c r="L28" s="2" t="s">
        <v>217</v>
      </c>
      <c r="M28" s="2" t="s">
        <v>69</v>
      </c>
      <c r="N28" s="2" t="s">
        <v>62</v>
      </c>
      <c r="O28" s="2" t="s">
        <v>63</v>
      </c>
      <c r="P28" s="2" t="s">
        <v>100</v>
      </c>
      <c r="Q28" s="2" t="s">
        <v>106</v>
      </c>
      <c r="R28" s="2" t="s">
        <v>68</v>
      </c>
    </row>
    <row r="29">
      <c r="C29" s="2" t="s">
        <v>221</v>
      </c>
      <c r="D29" s="2" t="s">
        <v>169</v>
      </c>
      <c r="E29" s="2" t="s">
        <v>222</v>
      </c>
      <c r="F29" s="7" t="s">
        <v>223</v>
      </c>
      <c r="H29" s="2">
        <v>2012.0</v>
      </c>
      <c r="I29" s="2" t="s">
        <v>59</v>
      </c>
      <c r="J29" s="2" t="s">
        <v>224</v>
      </c>
      <c r="K29" s="2" t="s">
        <v>64</v>
      </c>
      <c r="L29" s="2" t="s">
        <v>62</v>
      </c>
      <c r="M29" s="2" t="s">
        <v>225</v>
      </c>
      <c r="N29" s="2" t="s">
        <v>128</v>
      </c>
      <c r="O29" s="2" t="s">
        <v>226</v>
      </c>
      <c r="P29" s="2" t="s">
        <v>126</v>
      </c>
    </row>
    <row r="30">
      <c r="C30" s="2" t="s">
        <v>227</v>
      </c>
      <c r="D30" s="2" t="s">
        <v>169</v>
      </c>
      <c r="E30" s="2" t="s">
        <v>228</v>
      </c>
      <c r="F30" s="7" t="s">
        <v>229</v>
      </c>
      <c r="H30" s="2">
        <v>2012.0</v>
      </c>
      <c r="I30" s="2" t="s">
        <v>59</v>
      </c>
      <c r="J30" s="2" t="s">
        <v>61</v>
      </c>
      <c r="K30" s="2" t="s">
        <v>64</v>
      </c>
      <c r="L30" s="2" t="s">
        <v>68</v>
      </c>
      <c r="M30" s="2" t="s">
        <v>65</v>
      </c>
      <c r="N30" s="2" t="s">
        <v>77</v>
      </c>
      <c r="O30" s="2" t="s">
        <v>106</v>
      </c>
      <c r="P30" s="2" t="s">
        <v>69</v>
      </c>
    </row>
    <row r="31">
      <c r="C31" s="2" t="s">
        <v>230</v>
      </c>
      <c r="D31" s="2" t="s">
        <v>169</v>
      </c>
      <c r="E31" s="2" t="s">
        <v>231</v>
      </c>
      <c r="F31" s="7" t="s">
        <v>232</v>
      </c>
      <c r="H31" s="2">
        <v>2012.0</v>
      </c>
      <c r="I31" s="2" t="s">
        <v>59</v>
      </c>
      <c r="J31" s="2" t="s">
        <v>61</v>
      </c>
      <c r="K31" s="2" t="s">
        <v>64</v>
      </c>
      <c r="L31" s="2" t="s">
        <v>68</v>
      </c>
      <c r="M31" s="2" t="s">
        <v>77</v>
      </c>
      <c r="N31" s="2" t="s">
        <v>69</v>
      </c>
      <c r="O31" s="2" t="s">
        <v>106</v>
      </c>
      <c r="P31" s="2" t="s">
        <v>65</v>
      </c>
    </row>
    <row r="32">
      <c r="C32" s="2" t="s">
        <v>233</v>
      </c>
      <c r="D32" s="2" t="s">
        <v>169</v>
      </c>
      <c r="E32" s="2" t="s">
        <v>234</v>
      </c>
      <c r="F32" s="7" t="s">
        <v>235</v>
      </c>
      <c r="H32" s="2">
        <v>2012.0</v>
      </c>
      <c r="I32" s="2" t="s">
        <v>59</v>
      </c>
      <c r="J32" s="2" t="s">
        <v>61</v>
      </c>
      <c r="K32" s="2" t="s">
        <v>64</v>
      </c>
      <c r="L32" s="2" t="s">
        <v>236</v>
      </c>
      <c r="M32" s="2" t="s">
        <v>143</v>
      </c>
      <c r="N32" s="2" t="s">
        <v>77</v>
      </c>
      <c r="O32" s="2" t="s">
        <v>96</v>
      </c>
      <c r="P32" s="2" t="s">
        <v>69</v>
      </c>
      <c r="Q32" s="2" t="s">
        <v>65</v>
      </c>
    </row>
    <row r="33">
      <c r="C33" s="2" t="s">
        <v>237</v>
      </c>
      <c r="D33" s="2" t="s">
        <v>169</v>
      </c>
      <c r="E33" s="2" t="s">
        <v>238</v>
      </c>
      <c r="F33" s="7" t="s">
        <v>239</v>
      </c>
      <c r="H33" s="2">
        <v>2012.0</v>
      </c>
      <c r="I33" s="2" t="s">
        <v>59</v>
      </c>
      <c r="J33" s="2" t="s">
        <v>61</v>
      </c>
      <c r="K33" s="2" t="s">
        <v>125</v>
      </c>
      <c r="L33" s="2" t="s">
        <v>128</v>
      </c>
      <c r="M33" s="2" t="s">
        <v>77</v>
      </c>
      <c r="N33" s="2" t="s">
        <v>69</v>
      </c>
      <c r="O33" s="2" t="s">
        <v>65</v>
      </c>
    </row>
    <row r="34">
      <c r="C34" s="2" t="s">
        <v>240</v>
      </c>
      <c r="D34" s="2" t="s">
        <v>169</v>
      </c>
      <c r="E34" s="2" t="s">
        <v>241</v>
      </c>
      <c r="F34" s="7" t="s">
        <v>242</v>
      </c>
      <c r="H34" s="2">
        <v>2012.0</v>
      </c>
      <c r="I34" s="2" t="s">
        <v>59</v>
      </c>
      <c r="J34" s="2" t="s">
        <v>61</v>
      </c>
      <c r="K34" s="2" t="s">
        <v>236</v>
      </c>
      <c r="L34" s="2" t="s">
        <v>96</v>
      </c>
      <c r="M34" s="2" t="s">
        <v>77</v>
      </c>
      <c r="N34" s="2" t="s">
        <v>69</v>
      </c>
      <c r="O34" s="2" t="s">
        <v>65</v>
      </c>
    </row>
    <row r="35">
      <c r="C35" s="2" t="s">
        <v>243</v>
      </c>
      <c r="D35" s="2" t="s">
        <v>169</v>
      </c>
      <c r="E35" s="2" t="s">
        <v>244</v>
      </c>
      <c r="F35" s="7" t="s">
        <v>245</v>
      </c>
      <c r="H35" s="2">
        <v>2015.0</v>
      </c>
      <c r="I35" s="2" t="s">
        <v>59</v>
      </c>
      <c r="J35" s="2" t="s">
        <v>61</v>
      </c>
      <c r="K35" s="2" t="s">
        <v>90</v>
      </c>
      <c r="L35" s="2" t="s">
        <v>101</v>
      </c>
      <c r="M35" s="2" t="s">
        <v>137</v>
      </c>
      <c r="N35" s="2" t="s">
        <v>77</v>
      </c>
      <c r="O35" s="2" t="s">
        <v>65</v>
      </c>
    </row>
    <row r="36">
      <c r="C36" s="2" t="s">
        <v>246</v>
      </c>
      <c r="D36" s="2" t="s">
        <v>169</v>
      </c>
      <c r="E36" s="2" t="s">
        <v>247</v>
      </c>
      <c r="F36" s="7" t="s">
        <v>248</v>
      </c>
      <c r="H36" s="2">
        <v>2012.0</v>
      </c>
      <c r="I36" s="2" t="s">
        <v>59</v>
      </c>
      <c r="J36" s="2" t="s">
        <v>61</v>
      </c>
      <c r="K36" s="2" t="s">
        <v>90</v>
      </c>
      <c r="L36" s="2" t="s">
        <v>145</v>
      </c>
      <c r="M36" s="2" t="s">
        <v>144</v>
      </c>
      <c r="N36" s="2" t="s">
        <v>69</v>
      </c>
      <c r="O36" s="2" t="s">
        <v>77</v>
      </c>
      <c r="P36" s="2" t="s">
        <v>176</v>
      </c>
    </row>
    <row r="37">
      <c r="C37" s="2" t="s">
        <v>249</v>
      </c>
      <c r="D37" s="9" t="s">
        <v>178</v>
      </c>
      <c r="E37" s="2" t="s">
        <v>250</v>
      </c>
      <c r="F37" s="7" t="s">
        <v>251</v>
      </c>
      <c r="H37" s="2">
        <v>2010.0</v>
      </c>
      <c r="I37" s="2" t="s">
        <v>181</v>
      </c>
      <c r="J37" s="2" t="s">
        <v>61</v>
      </c>
      <c r="K37" s="2" t="s">
        <v>68</v>
      </c>
      <c r="L37" s="2" t="s">
        <v>90</v>
      </c>
      <c r="M37" s="2" t="s">
        <v>252</v>
      </c>
      <c r="N37" s="2" t="s">
        <v>125</v>
      </c>
      <c r="O37" s="2" t="s">
        <v>253</v>
      </c>
      <c r="P37" s="2" t="s">
        <v>65</v>
      </c>
      <c r="Q37" s="2" t="s">
        <v>137</v>
      </c>
    </row>
    <row r="38">
      <c r="C38" s="2" t="s">
        <v>254</v>
      </c>
      <c r="D38" s="9" t="s">
        <v>178</v>
      </c>
      <c r="E38" s="2" t="s">
        <v>255</v>
      </c>
      <c r="F38" s="7" t="s">
        <v>256</v>
      </c>
      <c r="H38" s="2">
        <v>2012.0</v>
      </c>
      <c r="I38" s="2" t="s">
        <v>181</v>
      </c>
      <c r="J38" s="2" t="s">
        <v>61</v>
      </c>
      <c r="K38" s="2" t="s">
        <v>68</v>
      </c>
      <c r="L38" s="2" t="s">
        <v>90</v>
      </c>
      <c r="M38" s="2" t="s">
        <v>252</v>
      </c>
      <c r="N38" s="2" t="s">
        <v>125</v>
      </c>
      <c r="O38" s="2" t="s">
        <v>253</v>
      </c>
      <c r="P38" s="2" t="s">
        <v>137</v>
      </c>
      <c r="Q38" s="2" t="s">
        <v>119</v>
      </c>
    </row>
    <row r="39">
      <c r="C39" s="2" t="s">
        <v>257</v>
      </c>
      <c r="D39" s="2" t="s">
        <v>43</v>
      </c>
      <c r="E39" s="2" t="s">
        <v>258</v>
      </c>
      <c r="F39" s="7" t="s">
        <v>259</v>
      </c>
      <c r="H39" s="2">
        <v>2015.0</v>
      </c>
      <c r="I39" s="2" t="s">
        <v>260</v>
      </c>
      <c r="J39" s="2" t="s">
        <v>261</v>
      </c>
      <c r="K39" s="2" t="s">
        <v>68</v>
      </c>
      <c r="L39" s="2" t="s">
        <v>261</v>
      </c>
      <c r="M39" s="2" t="s">
        <v>65</v>
      </c>
      <c r="N39" s="2" t="s">
        <v>69</v>
      </c>
      <c r="O39" s="2" t="s">
        <v>63</v>
      </c>
      <c r="P39" s="2" t="s">
        <v>106</v>
      </c>
    </row>
    <row r="40">
      <c r="C40" s="2" t="s">
        <v>262</v>
      </c>
      <c r="D40" s="2" t="s">
        <v>43</v>
      </c>
      <c r="E40" s="2" t="s">
        <v>263</v>
      </c>
      <c r="F40" s="7" t="s">
        <v>264</v>
      </c>
      <c r="H40" s="2">
        <v>2014.0</v>
      </c>
      <c r="I40" s="2" t="s">
        <v>265</v>
      </c>
      <c r="J40" s="2" t="s">
        <v>189</v>
      </c>
      <c r="K40" s="2" t="s">
        <v>266</v>
      </c>
      <c r="L40" s="2" t="s">
        <v>267</v>
      </c>
      <c r="M40" s="2" t="s">
        <v>65</v>
      </c>
      <c r="N40" s="2" t="s">
        <v>268</v>
      </c>
      <c r="O40" s="2" t="s">
        <v>269</v>
      </c>
      <c r="P40" s="2" t="s">
        <v>63</v>
      </c>
      <c r="Q40" s="2" t="s">
        <v>69</v>
      </c>
    </row>
    <row r="41">
      <c r="C41" s="2" t="s">
        <v>270</v>
      </c>
      <c r="D41" s="2" t="s">
        <v>271</v>
      </c>
      <c r="E41" s="2" t="s">
        <v>272</v>
      </c>
      <c r="F41" s="7" t="s">
        <v>273</v>
      </c>
      <c r="H41" s="2">
        <v>2015.0</v>
      </c>
      <c r="I41" s="2" t="s">
        <v>260</v>
      </c>
      <c r="J41" s="2" t="s">
        <v>61</v>
      </c>
      <c r="K41" s="2" t="s">
        <v>69</v>
      </c>
      <c r="L41" s="2" t="s">
        <v>236</v>
      </c>
      <c r="M41" s="2" t="s">
        <v>145</v>
      </c>
      <c r="N41" s="2" t="s">
        <v>274</v>
      </c>
      <c r="O41" s="2" t="s">
        <v>96</v>
      </c>
      <c r="P41" s="2" t="s">
        <v>226</v>
      </c>
      <c r="Q41" s="2" t="s">
        <v>106</v>
      </c>
      <c r="R41" s="2" t="s">
        <v>65</v>
      </c>
    </row>
    <row r="42">
      <c r="C42" s="2" t="s">
        <v>275</v>
      </c>
      <c r="D42" s="2" t="s">
        <v>271</v>
      </c>
      <c r="E42" s="2" t="s">
        <v>276</v>
      </c>
      <c r="F42" s="7" t="s">
        <v>277</v>
      </c>
      <c r="H42" s="2">
        <v>2014.0</v>
      </c>
      <c r="I42" s="2" t="s">
        <v>260</v>
      </c>
      <c r="J42" s="2" t="s">
        <v>261</v>
      </c>
      <c r="K42" s="2" t="s">
        <v>145</v>
      </c>
      <c r="L42" s="2" t="s">
        <v>69</v>
      </c>
      <c r="M42" s="2" t="s">
        <v>176</v>
      </c>
      <c r="N42" s="2" t="s">
        <v>68</v>
      </c>
      <c r="O42" s="2" t="s">
        <v>77</v>
      </c>
    </row>
    <row r="43">
      <c r="C43" s="2" t="s">
        <v>278</v>
      </c>
      <c r="D43" s="2" t="s">
        <v>271</v>
      </c>
      <c r="E43" s="2" t="s">
        <v>279</v>
      </c>
      <c r="F43" s="7" t="s">
        <v>280</v>
      </c>
      <c r="H43" s="2">
        <v>2014.0</v>
      </c>
      <c r="I43" s="2" t="s">
        <v>281</v>
      </c>
      <c r="J43" s="2" t="s">
        <v>282</v>
      </c>
      <c r="K43" s="2" t="s">
        <v>68</v>
      </c>
      <c r="L43" s="2" t="s">
        <v>69</v>
      </c>
      <c r="M43" s="2" t="s">
        <v>65</v>
      </c>
      <c r="N43" s="2" t="s">
        <v>62</v>
      </c>
      <c r="O43" s="2" t="s">
        <v>269</v>
      </c>
      <c r="P43" s="2" t="s">
        <v>106</v>
      </c>
    </row>
    <row r="44">
      <c r="C44" s="2" t="s">
        <v>283</v>
      </c>
      <c r="D44" s="2" t="s">
        <v>271</v>
      </c>
      <c r="E44" s="2" t="s">
        <v>284</v>
      </c>
      <c r="F44" s="7" t="s">
        <v>285</v>
      </c>
      <c r="H44" s="2">
        <v>2014.0</v>
      </c>
      <c r="I44" s="2" t="s">
        <v>260</v>
      </c>
      <c r="J44" s="2" t="s">
        <v>61</v>
      </c>
      <c r="K44" s="2" t="s">
        <v>145</v>
      </c>
      <c r="L44" s="2" t="s">
        <v>159</v>
      </c>
      <c r="M44" s="2" t="s">
        <v>137</v>
      </c>
      <c r="N44" s="2" t="s">
        <v>176</v>
      </c>
      <c r="O44" s="2" t="s">
        <v>128</v>
      </c>
    </row>
    <row r="45">
      <c r="C45" s="2" t="s">
        <v>286</v>
      </c>
      <c r="D45" s="2" t="s">
        <v>271</v>
      </c>
      <c r="E45" s="2" t="s">
        <v>287</v>
      </c>
      <c r="F45" s="7" t="s">
        <v>288</v>
      </c>
      <c r="H45" s="2">
        <v>2014.0</v>
      </c>
      <c r="I45" s="2" t="s">
        <v>215</v>
      </c>
      <c r="J45" s="2" t="s">
        <v>63</v>
      </c>
      <c r="K45" s="2" t="s">
        <v>145</v>
      </c>
      <c r="L45" s="2" t="s">
        <v>188</v>
      </c>
      <c r="M45" s="2" t="s">
        <v>62</v>
      </c>
      <c r="N45" s="2" t="s">
        <v>68</v>
      </c>
      <c r="O45" s="2" t="s">
        <v>69</v>
      </c>
      <c r="P45" s="2" t="s">
        <v>61</v>
      </c>
    </row>
    <row r="46">
      <c r="C46" s="2" t="s">
        <v>289</v>
      </c>
      <c r="D46" s="2" t="s">
        <v>290</v>
      </c>
      <c r="E46" s="2" t="s">
        <v>291</v>
      </c>
      <c r="F46" s="7" t="s">
        <v>292</v>
      </c>
      <c r="H46" s="2">
        <v>2014.0</v>
      </c>
      <c r="I46" s="2" t="s">
        <v>142</v>
      </c>
      <c r="J46" s="2" t="s">
        <v>118</v>
      </c>
      <c r="K46" s="2" t="s">
        <v>293</v>
      </c>
      <c r="L46" s="2" t="s">
        <v>69</v>
      </c>
      <c r="M46" s="2" t="s">
        <v>137</v>
      </c>
      <c r="N46" s="2" t="s">
        <v>68</v>
      </c>
      <c r="O46" s="2" t="s">
        <v>63</v>
      </c>
      <c r="P46" s="2" t="s">
        <v>65</v>
      </c>
    </row>
    <row r="47">
      <c r="C47" s="2" t="s">
        <v>294</v>
      </c>
      <c r="D47" s="2" t="s">
        <v>290</v>
      </c>
      <c r="E47" s="2" t="s">
        <v>295</v>
      </c>
      <c r="F47" s="7" t="s">
        <v>296</v>
      </c>
      <c r="H47" s="2">
        <v>2014.0</v>
      </c>
      <c r="I47" s="2" t="s">
        <v>142</v>
      </c>
      <c r="J47" s="2" t="s">
        <v>118</v>
      </c>
      <c r="K47" s="2" t="s">
        <v>293</v>
      </c>
      <c r="L47" s="2" t="s">
        <v>69</v>
      </c>
      <c r="M47" s="2" t="s">
        <v>297</v>
      </c>
      <c r="N47" s="2" t="s">
        <v>68</v>
      </c>
      <c r="O47" s="2" t="s">
        <v>65</v>
      </c>
    </row>
    <row r="48">
      <c r="C48" s="2" t="s">
        <v>298</v>
      </c>
      <c r="D48" s="2" t="s">
        <v>290</v>
      </c>
      <c r="E48" s="2" t="s">
        <v>299</v>
      </c>
      <c r="F48" s="7" t="s">
        <v>300</v>
      </c>
      <c r="H48" s="2">
        <v>2014.0</v>
      </c>
      <c r="I48" s="2" t="s">
        <v>142</v>
      </c>
      <c r="J48" s="2" t="s">
        <v>118</v>
      </c>
      <c r="K48" s="2" t="s">
        <v>293</v>
      </c>
      <c r="L48" s="2" t="s">
        <v>69</v>
      </c>
      <c r="M48" s="2" t="s">
        <v>137</v>
      </c>
      <c r="N48" s="2" t="s">
        <v>68</v>
      </c>
      <c r="O48" s="2" t="s">
        <v>63</v>
      </c>
      <c r="P48" s="2" t="s">
        <v>269</v>
      </c>
      <c r="Q48" s="2" t="s">
        <v>65</v>
      </c>
    </row>
    <row r="49">
      <c r="C49" s="2" t="s">
        <v>301</v>
      </c>
      <c r="D49" s="2" t="s">
        <v>302</v>
      </c>
      <c r="E49" s="2" t="s">
        <v>303</v>
      </c>
      <c r="F49" s="7" t="s">
        <v>304</v>
      </c>
      <c r="H49" s="2">
        <v>2013.0</v>
      </c>
      <c r="I49" s="2" t="s">
        <v>305</v>
      </c>
      <c r="J49" s="2" t="s">
        <v>118</v>
      </c>
      <c r="K49" s="2" t="s">
        <v>293</v>
      </c>
      <c r="L49" s="2" t="s">
        <v>69</v>
      </c>
      <c r="M49" s="2" t="s">
        <v>137</v>
      </c>
      <c r="N49" s="2" t="s">
        <v>68</v>
      </c>
      <c r="O49" s="2" t="s">
        <v>63</v>
      </c>
      <c r="P49" s="2" t="s">
        <v>306</v>
      </c>
      <c r="Q49" s="2" t="s">
        <v>65</v>
      </c>
    </row>
    <row r="50">
      <c r="C50" s="2" t="s">
        <v>307</v>
      </c>
      <c r="D50" s="2" t="s">
        <v>308</v>
      </c>
      <c r="E50" s="15" t="s">
        <v>309</v>
      </c>
      <c r="F50" s="7" t="s">
        <v>310</v>
      </c>
      <c r="H50" s="2">
        <v>2013.0</v>
      </c>
      <c r="I50" s="2" t="s">
        <v>211</v>
      </c>
      <c r="J50" s="2" t="s">
        <v>61</v>
      </c>
      <c r="K50" s="2" t="s">
        <v>118</v>
      </c>
      <c r="L50" s="2" t="s">
        <v>293</v>
      </c>
      <c r="M50" s="2" t="s">
        <v>145</v>
      </c>
      <c r="N50" s="2" t="s">
        <v>274</v>
      </c>
      <c r="O50" s="2" t="s">
        <v>65</v>
      </c>
      <c r="P50" s="2" t="s">
        <v>68</v>
      </c>
      <c r="Q50" s="2" t="s">
        <v>63</v>
      </c>
      <c r="R50" s="2" t="s">
        <v>137</v>
      </c>
    </row>
    <row r="51">
      <c r="C51" s="2" t="s">
        <v>311</v>
      </c>
      <c r="D51" s="2" t="s">
        <v>312</v>
      </c>
      <c r="E51" s="2" t="s">
        <v>313</v>
      </c>
      <c r="F51" s="7" t="s">
        <v>314</v>
      </c>
      <c r="H51" s="2">
        <v>2014.0</v>
      </c>
      <c r="I51" s="2" t="s">
        <v>315</v>
      </c>
      <c r="J51" s="2"/>
      <c r="K51" s="2" t="s">
        <v>61</v>
      </c>
      <c r="L51" s="2" t="s">
        <v>90</v>
      </c>
      <c r="M51" s="2" t="s">
        <v>145</v>
      </c>
      <c r="N51" s="2" t="s">
        <v>89</v>
      </c>
      <c r="O51" s="2" t="s">
        <v>226</v>
      </c>
      <c r="P51" s="2" t="s">
        <v>106</v>
      </c>
      <c r="Q51" s="2" t="s">
        <v>137</v>
      </c>
    </row>
    <row r="52">
      <c r="C52" s="2" t="s">
        <v>316</v>
      </c>
      <c r="D52" s="2" t="s">
        <v>312</v>
      </c>
      <c r="E52" s="2" t="s">
        <v>317</v>
      </c>
      <c r="F52" s="7" t="s">
        <v>318</v>
      </c>
      <c r="H52" s="2">
        <v>2011.0</v>
      </c>
      <c r="I52" s="2" t="s">
        <v>319</v>
      </c>
      <c r="J52" s="2" t="s">
        <v>320</v>
      </c>
      <c r="K52" s="2" t="s">
        <v>61</v>
      </c>
      <c r="L52" s="2" t="s">
        <v>144</v>
      </c>
      <c r="M52" s="2" t="s">
        <v>128</v>
      </c>
      <c r="N52" s="2" t="s">
        <v>69</v>
      </c>
      <c r="O52" s="2" t="s">
        <v>65</v>
      </c>
      <c r="P52" s="2" t="s">
        <v>269</v>
      </c>
    </row>
    <row r="53">
      <c r="C53" s="2" t="s">
        <v>321</v>
      </c>
      <c r="D53" s="2" t="s">
        <v>312</v>
      </c>
      <c r="E53" s="2" t="s">
        <v>322</v>
      </c>
      <c r="F53" s="7" t="s">
        <v>323</v>
      </c>
      <c r="H53" s="2">
        <v>2013.0</v>
      </c>
      <c r="I53" s="2" t="s">
        <v>319</v>
      </c>
      <c r="J53" s="2" t="s">
        <v>61</v>
      </c>
      <c r="K53" s="2" t="s">
        <v>324</v>
      </c>
      <c r="L53" s="2" t="s">
        <v>126</v>
      </c>
      <c r="M53" s="2" t="s">
        <v>69</v>
      </c>
      <c r="N53" s="2" t="s">
        <v>65</v>
      </c>
      <c r="O53" s="2" t="s">
        <v>269</v>
      </c>
      <c r="P53" s="2" t="s">
        <v>68</v>
      </c>
    </row>
    <row r="54">
      <c r="C54" s="2" t="s">
        <v>325</v>
      </c>
      <c r="D54" s="2" t="s">
        <v>312</v>
      </c>
      <c r="E54" s="2" t="s">
        <v>326</v>
      </c>
      <c r="F54" s="7" t="s">
        <v>327</v>
      </c>
      <c r="H54" s="2">
        <v>2015.0</v>
      </c>
      <c r="I54" s="2" t="s">
        <v>319</v>
      </c>
      <c r="J54" s="2" t="s">
        <v>61</v>
      </c>
      <c r="K54" s="2" t="s">
        <v>75</v>
      </c>
      <c r="L54" s="2" t="s">
        <v>328</v>
      </c>
      <c r="M54" s="2" t="s">
        <v>329</v>
      </c>
      <c r="N54" s="2" t="s">
        <v>330</v>
      </c>
      <c r="O54" s="2" t="s">
        <v>65</v>
      </c>
      <c r="P54" s="2" t="s">
        <v>63</v>
      </c>
      <c r="Q54" s="2" t="s">
        <v>96</v>
      </c>
    </row>
    <row r="55">
      <c r="C55" s="2" t="s">
        <v>331</v>
      </c>
      <c r="D55" s="2" t="s">
        <v>312</v>
      </c>
      <c r="E55" s="2" t="s">
        <v>332</v>
      </c>
      <c r="F55" s="7" t="s">
        <v>333</v>
      </c>
      <c r="H55" s="2">
        <v>2013.0</v>
      </c>
      <c r="I55" s="9" t="s">
        <v>315</v>
      </c>
      <c r="J55" s="2" t="s">
        <v>61</v>
      </c>
      <c r="K55" s="2" t="s">
        <v>65</v>
      </c>
      <c r="L55" s="2" t="s">
        <v>119</v>
      </c>
      <c r="M55" s="9" t="s">
        <v>328</v>
      </c>
      <c r="N55" s="2" t="s">
        <v>68</v>
      </c>
      <c r="O55" s="2" t="s">
        <v>226</v>
      </c>
      <c r="P55" s="2" t="s">
        <v>106</v>
      </c>
    </row>
    <row r="56">
      <c r="C56" s="2" t="s">
        <v>334</v>
      </c>
      <c r="D56" s="2" t="s">
        <v>312</v>
      </c>
      <c r="E56" s="2" t="s">
        <v>335</v>
      </c>
      <c r="F56" s="7" t="s">
        <v>336</v>
      </c>
      <c r="H56" s="2">
        <v>2014.0</v>
      </c>
      <c r="I56" s="9" t="s">
        <v>319</v>
      </c>
      <c r="J56" s="2" t="s">
        <v>61</v>
      </c>
      <c r="K56" s="2" t="s">
        <v>75</v>
      </c>
      <c r="L56" s="2" t="s">
        <v>95</v>
      </c>
      <c r="M56" s="2" t="s">
        <v>69</v>
      </c>
      <c r="N56" s="2" t="s">
        <v>96</v>
      </c>
      <c r="O56" s="2" t="s">
        <v>269</v>
      </c>
      <c r="P56" s="2" t="s">
        <v>126</v>
      </c>
    </row>
    <row r="57">
      <c r="C57" s="2" t="s">
        <v>337</v>
      </c>
      <c r="D57" s="2" t="s">
        <v>312</v>
      </c>
      <c r="E57" s="2" t="s">
        <v>338</v>
      </c>
      <c r="F57" s="7" t="s">
        <v>339</v>
      </c>
      <c r="H57" s="2">
        <v>2008.0</v>
      </c>
      <c r="I57" s="2" t="s">
        <v>340</v>
      </c>
      <c r="J57" s="2" t="s">
        <v>61</v>
      </c>
      <c r="K57" s="2" t="s">
        <v>68</v>
      </c>
      <c r="L57" s="2" t="s">
        <v>119</v>
      </c>
      <c r="M57" s="2" t="s">
        <v>69</v>
      </c>
      <c r="N57" s="2" t="s">
        <v>226</v>
      </c>
      <c r="O57" s="2" t="s">
        <v>269</v>
      </c>
      <c r="P57" s="2" t="s">
        <v>126</v>
      </c>
      <c r="Q57" s="2" t="s">
        <v>106</v>
      </c>
    </row>
    <row r="58">
      <c r="C58" s="2" t="s">
        <v>341</v>
      </c>
      <c r="D58" s="2" t="s">
        <v>312</v>
      </c>
      <c r="E58" s="2" t="s">
        <v>342</v>
      </c>
      <c r="F58" s="7" t="s">
        <v>343</v>
      </c>
      <c r="H58" s="2">
        <v>2013.0</v>
      </c>
      <c r="I58" s="9" t="s">
        <v>319</v>
      </c>
      <c r="J58" s="2" t="s">
        <v>118</v>
      </c>
      <c r="K58" s="2" t="s">
        <v>68</v>
      </c>
      <c r="L58" s="2" t="s">
        <v>119</v>
      </c>
      <c r="M58" s="2" t="s">
        <v>69</v>
      </c>
      <c r="N58" s="2" t="s">
        <v>63</v>
      </c>
      <c r="O58" s="2" t="s">
        <v>106</v>
      </c>
    </row>
    <row r="59">
      <c r="C59" s="2" t="s">
        <v>344</v>
      </c>
      <c r="D59" s="2" t="s">
        <v>312</v>
      </c>
      <c r="E59" s="2" t="s">
        <v>345</v>
      </c>
      <c r="F59" s="16" t="s">
        <v>346</v>
      </c>
      <c r="H59" s="2">
        <v>2013.0</v>
      </c>
      <c r="I59" s="2" t="s">
        <v>347</v>
      </c>
      <c r="J59" s="2" t="s">
        <v>61</v>
      </c>
      <c r="K59" s="2" t="s">
        <v>145</v>
      </c>
      <c r="L59" s="2" t="s">
        <v>89</v>
      </c>
      <c r="M59" s="2" t="s">
        <v>69</v>
      </c>
      <c r="N59" s="2" t="s">
        <v>282</v>
      </c>
      <c r="O59" s="2" t="s">
        <v>63</v>
      </c>
      <c r="P59" s="2" t="s">
        <v>106</v>
      </c>
      <c r="Q59" s="2" t="s">
        <v>68</v>
      </c>
    </row>
    <row r="60">
      <c r="C60" s="2" t="s">
        <v>348</v>
      </c>
      <c r="D60" s="2" t="s">
        <v>312</v>
      </c>
      <c r="E60" s="2" t="s">
        <v>349</v>
      </c>
      <c r="F60" s="7" t="s">
        <v>350</v>
      </c>
      <c r="H60" s="2">
        <v>2015.0</v>
      </c>
      <c r="I60" s="9" t="s">
        <v>319</v>
      </c>
      <c r="J60" s="2" t="s">
        <v>61</v>
      </c>
      <c r="K60" s="2" t="s">
        <v>62</v>
      </c>
      <c r="L60" s="2" t="s">
        <v>119</v>
      </c>
      <c r="M60" s="2" t="s">
        <v>69</v>
      </c>
      <c r="N60" s="2" t="s">
        <v>68</v>
      </c>
      <c r="O60" s="2" t="s">
        <v>63</v>
      </c>
      <c r="P60" s="2" t="s">
        <v>145</v>
      </c>
    </row>
    <row r="61">
      <c r="C61" s="2" t="s">
        <v>351</v>
      </c>
      <c r="D61" s="2" t="s">
        <v>312</v>
      </c>
      <c r="E61" s="2" t="s">
        <v>352</v>
      </c>
      <c r="F61" s="7" t="s">
        <v>353</v>
      </c>
      <c r="H61" s="2">
        <v>2015.0</v>
      </c>
      <c r="I61" s="2" t="s">
        <v>354</v>
      </c>
      <c r="J61" s="2" t="s">
        <v>355</v>
      </c>
      <c r="K61" s="2" t="s">
        <v>69</v>
      </c>
      <c r="L61" s="2" t="s">
        <v>65</v>
      </c>
      <c r="M61" s="2" t="s">
        <v>128</v>
      </c>
      <c r="N61" s="2" t="s">
        <v>356</v>
      </c>
      <c r="O61" s="2" t="s">
        <v>106</v>
      </c>
    </row>
    <row r="62">
      <c r="C62" s="2" t="s">
        <v>357</v>
      </c>
      <c r="D62" s="2" t="s">
        <v>312</v>
      </c>
      <c r="E62" s="2" t="s">
        <v>358</v>
      </c>
      <c r="F62" s="7" t="s">
        <v>359</v>
      </c>
      <c r="H62" s="2">
        <v>2014.0</v>
      </c>
      <c r="I62" s="9" t="s">
        <v>319</v>
      </c>
      <c r="J62" s="2" t="s">
        <v>61</v>
      </c>
      <c r="K62" s="2" t="s">
        <v>75</v>
      </c>
      <c r="L62" s="2" t="s">
        <v>69</v>
      </c>
      <c r="M62" s="2" t="s">
        <v>95</v>
      </c>
      <c r="N62" s="2" t="s">
        <v>226</v>
      </c>
      <c r="O62" s="2" t="s">
        <v>145</v>
      </c>
      <c r="P62" s="2" t="s">
        <v>68</v>
      </c>
    </row>
    <row r="63">
      <c r="C63" s="2" t="s">
        <v>360</v>
      </c>
      <c r="D63" s="2" t="s">
        <v>312</v>
      </c>
      <c r="E63" s="2" t="s">
        <v>361</v>
      </c>
      <c r="F63" s="7" t="s">
        <v>362</v>
      </c>
      <c r="H63" s="2">
        <v>2014.0</v>
      </c>
      <c r="I63" s="9" t="s">
        <v>319</v>
      </c>
      <c r="J63" s="2" t="s">
        <v>61</v>
      </c>
      <c r="K63" s="2" t="s">
        <v>75</v>
      </c>
      <c r="L63" s="2" t="s">
        <v>69</v>
      </c>
      <c r="M63" s="2" t="s">
        <v>329</v>
      </c>
      <c r="N63" s="2" t="s">
        <v>68</v>
      </c>
      <c r="O63" s="2" t="s">
        <v>106</v>
      </c>
      <c r="P63" s="2" t="s">
        <v>269</v>
      </c>
    </row>
    <row r="64">
      <c r="C64" s="2" t="s">
        <v>363</v>
      </c>
      <c r="D64" s="2" t="s">
        <v>312</v>
      </c>
      <c r="E64" s="2" t="s">
        <v>364</v>
      </c>
      <c r="F64" s="7" t="s">
        <v>365</v>
      </c>
      <c r="H64" s="2">
        <v>2013.0</v>
      </c>
      <c r="I64" s="2" t="s">
        <v>366</v>
      </c>
      <c r="J64" s="2" t="s">
        <v>61</v>
      </c>
      <c r="K64" s="2" t="s">
        <v>126</v>
      </c>
      <c r="L64" s="2" t="s">
        <v>62</v>
      </c>
      <c r="M64" s="2" t="s">
        <v>65</v>
      </c>
      <c r="N64" s="2" t="s">
        <v>63</v>
      </c>
      <c r="O64" s="2" t="s">
        <v>69</v>
      </c>
      <c r="P64" s="2" t="s">
        <v>68</v>
      </c>
    </row>
    <row r="65">
      <c r="C65" s="2" t="s">
        <v>367</v>
      </c>
      <c r="D65" s="2" t="s">
        <v>312</v>
      </c>
      <c r="E65" s="2" t="s">
        <v>368</v>
      </c>
      <c r="F65" s="7" t="s">
        <v>369</v>
      </c>
      <c r="H65" s="2">
        <v>2014.0</v>
      </c>
      <c r="I65" s="2" t="s">
        <v>370</v>
      </c>
      <c r="J65" s="2" t="s">
        <v>118</v>
      </c>
      <c r="K65" s="2" t="s">
        <v>119</v>
      </c>
      <c r="L65" s="2" t="s">
        <v>101</v>
      </c>
      <c r="M65" s="2" t="s">
        <v>68</v>
      </c>
      <c r="N65" s="2" t="s">
        <v>63</v>
      </c>
      <c r="O65" s="2" t="s">
        <v>69</v>
      </c>
    </row>
    <row r="66">
      <c r="C66" s="2" t="s">
        <v>371</v>
      </c>
      <c r="D66" s="2" t="s">
        <v>312</v>
      </c>
      <c r="E66" s="2" t="s">
        <v>372</v>
      </c>
      <c r="F66" s="7" t="s">
        <v>373</v>
      </c>
      <c r="H66" s="2">
        <v>2014.0</v>
      </c>
      <c r="I66" s="9" t="s">
        <v>319</v>
      </c>
      <c r="J66" s="2" t="s">
        <v>118</v>
      </c>
      <c r="K66" s="2" t="s">
        <v>69</v>
      </c>
      <c r="L66" s="2" t="s">
        <v>68</v>
      </c>
      <c r="M66" s="2" t="s">
        <v>65</v>
      </c>
      <c r="N66" s="2" t="s">
        <v>63</v>
      </c>
      <c r="O66" s="2" t="s">
        <v>106</v>
      </c>
    </row>
    <row r="67">
      <c r="C67" s="2" t="s">
        <v>374</v>
      </c>
      <c r="D67" s="2" t="s">
        <v>312</v>
      </c>
      <c r="E67" s="2" t="s">
        <v>375</v>
      </c>
      <c r="F67" s="7" t="s">
        <v>376</v>
      </c>
      <c r="H67" s="2">
        <v>2014.0</v>
      </c>
      <c r="I67" s="2" t="s">
        <v>377</v>
      </c>
      <c r="J67" s="2" t="s">
        <v>61</v>
      </c>
      <c r="K67" s="2" t="s">
        <v>69</v>
      </c>
      <c r="L67" s="2" t="s">
        <v>78</v>
      </c>
      <c r="M67" s="2" t="s">
        <v>100</v>
      </c>
      <c r="N67" s="2" t="s">
        <v>63</v>
      </c>
      <c r="O67" s="2" t="s">
        <v>65</v>
      </c>
      <c r="P67" s="2" t="s">
        <v>378</v>
      </c>
      <c r="Q67" s="2" t="s">
        <v>96</v>
      </c>
    </row>
    <row r="68">
      <c r="C68" s="2" t="s">
        <v>379</v>
      </c>
      <c r="D68" s="2" t="s">
        <v>312</v>
      </c>
      <c r="E68" s="2" t="s">
        <v>380</v>
      </c>
      <c r="F68" s="7" t="s">
        <v>381</v>
      </c>
      <c r="H68" s="2">
        <v>2008.0</v>
      </c>
      <c r="I68" s="9" t="s">
        <v>319</v>
      </c>
      <c r="J68" s="2" t="s">
        <v>61</v>
      </c>
      <c r="K68" s="2" t="s">
        <v>69</v>
      </c>
      <c r="L68" s="2" t="s">
        <v>68</v>
      </c>
      <c r="M68" s="2" t="s">
        <v>62</v>
      </c>
      <c r="N68" s="2" t="s">
        <v>225</v>
      </c>
      <c r="O68" s="2" t="s">
        <v>226</v>
      </c>
      <c r="P68" s="2" t="s">
        <v>106</v>
      </c>
    </row>
    <row r="69">
      <c r="C69" s="2" t="s">
        <v>382</v>
      </c>
      <c r="D69" s="2" t="s">
        <v>312</v>
      </c>
      <c r="E69" s="2" t="s">
        <v>383</v>
      </c>
      <c r="F69" s="7" t="s">
        <v>384</v>
      </c>
      <c r="H69" s="2">
        <v>2013.0</v>
      </c>
      <c r="I69" s="9" t="s">
        <v>319</v>
      </c>
      <c r="J69" s="2" t="s">
        <v>61</v>
      </c>
      <c r="K69" s="2" t="s">
        <v>69</v>
      </c>
      <c r="L69" s="2" t="s">
        <v>62</v>
      </c>
      <c r="M69" s="2" t="s">
        <v>100</v>
      </c>
      <c r="N69" s="2" t="s">
        <v>385</v>
      </c>
      <c r="O69" s="2" t="s">
        <v>106</v>
      </c>
      <c r="P69" s="2" t="s">
        <v>63</v>
      </c>
      <c r="Q69" s="2" t="s">
        <v>386</v>
      </c>
    </row>
    <row r="70">
      <c r="C70" s="2" t="s">
        <v>387</v>
      </c>
      <c r="D70" s="2" t="s">
        <v>312</v>
      </c>
      <c r="E70" s="2" t="s">
        <v>388</v>
      </c>
      <c r="F70" s="7" t="s">
        <v>389</v>
      </c>
      <c r="H70" s="2">
        <v>2010.0</v>
      </c>
      <c r="I70" s="2" t="s">
        <v>366</v>
      </c>
      <c r="J70" s="2" t="s">
        <v>61</v>
      </c>
      <c r="K70" s="2" t="s">
        <v>69</v>
      </c>
      <c r="L70" s="2" t="s">
        <v>65</v>
      </c>
      <c r="M70" s="2" t="s">
        <v>68</v>
      </c>
      <c r="N70" s="2" t="s">
        <v>226</v>
      </c>
      <c r="O70" s="2" t="s">
        <v>106</v>
      </c>
    </row>
    <row r="71">
      <c r="C71" s="2" t="s">
        <v>390</v>
      </c>
      <c r="D71" s="2" t="s">
        <v>312</v>
      </c>
      <c r="E71" s="2" t="s">
        <v>391</v>
      </c>
      <c r="F71" s="7" t="s">
        <v>392</v>
      </c>
      <c r="H71" s="2">
        <v>2014.0</v>
      </c>
      <c r="I71" s="9" t="s">
        <v>319</v>
      </c>
      <c r="J71" s="2" t="s">
        <v>61</v>
      </c>
      <c r="K71" s="2" t="s">
        <v>69</v>
      </c>
      <c r="L71" s="2" t="s">
        <v>65</v>
      </c>
      <c r="M71" s="2" t="s">
        <v>378</v>
      </c>
      <c r="N71" s="2" t="s">
        <v>63</v>
      </c>
      <c r="O71" s="2" t="s">
        <v>106</v>
      </c>
      <c r="P71" s="2" t="s">
        <v>68</v>
      </c>
    </row>
    <row r="72">
      <c r="C72" s="2" t="s">
        <v>393</v>
      </c>
      <c r="D72" s="2" t="s">
        <v>312</v>
      </c>
      <c r="E72" s="2" t="s">
        <v>394</v>
      </c>
      <c r="F72" s="7" t="s">
        <v>395</v>
      </c>
      <c r="H72" s="2">
        <v>2012.0</v>
      </c>
      <c r="I72" s="2" t="s">
        <v>396</v>
      </c>
      <c r="J72" s="2" t="s">
        <v>282</v>
      </c>
      <c r="K72" s="2" t="s">
        <v>69</v>
      </c>
      <c r="L72" s="2" t="s">
        <v>65</v>
      </c>
      <c r="M72" s="2" t="s">
        <v>68</v>
      </c>
      <c r="N72" s="2" t="s">
        <v>226</v>
      </c>
      <c r="O72" s="2" t="s">
        <v>106</v>
      </c>
    </row>
    <row r="73">
      <c r="C73" s="2" t="s">
        <v>397</v>
      </c>
      <c r="D73" s="2" t="s">
        <v>312</v>
      </c>
      <c r="E73" s="2" t="s">
        <v>398</v>
      </c>
      <c r="F73" s="7" t="s">
        <v>399</v>
      </c>
      <c r="H73" s="2">
        <v>2014.0</v>
      </c>
      <c r="I73" s="9" t="s">
        <v>319</v>
      </c>
      <c r="J73" s="2" t="s">
        <v>61</v>
      </c>
      <c r="K73" s="2" t="s">
        <v>282</v>
      </c>
      <c r="L73" s="2" t="s">
        <v>65</v>
      </c>
      <c r="M73" s="2" t="s">
        <v>62</v>
      </c>
      <c r="N73" s="2" t="s">
        <v>106</v>
      </c>
      <c r="O73" s="2" t="s">
        <v>96</v>
      </c>
      <c r="P73" s="2" t="s">
        <v>378</v>
      </c>
      <c r="Q73" s="2" t="s">
        <v>63</v>
      </c>
      <c r="R73" s="2" t="s">
        <v>69</v>
      </c>
    </row>
    <row r="74">
      <c r="C74" s="2" t="s">
        <v>400</v>
      </c>
      <c r="D74" s="2" t="s">
        <v>312</v>
      </c>
      <c r="E74" s="2" t="s">
        <v>401</v>
      </c>
      <c r="F74" s="7" t="s">
        <v>402</v>
      </c>
      <c r="H74" s="2">
        <v>2014.0</v>
      </c>
      <c r="I74" s="2" t="s">
        <v>202</v>
      </c>
      <c r="J74" s="2" t="s">
        <v>61</v>
      </c>
      <c r="K74" s="2" t="s">
        <v>69</v>
      </c>
      <c r="L74" s="2" t="s">
        <v>119</v>
      </c>
      <c r="M74" s="2" t="s">
        <v>62</v>
      </c>
      <c r="N74" s="2" t="s">
        <v>89</v>
      </c>
      <c r="O74" s="2" t="s">
        <v>106</v>
      </c>
      <c r="P74" s="2" t="s">
        <v>63</v>
      </c>
      <c r="Q74" s="2" t="s">
        <v>68</v>
      </c>
    </row>
    <row r="75">
      <c r="C75" s="2" t="s">
        <v>403</v>
      </c>
      <c r="D75" s="2" t="s">
        <v>312</v>
      </c>
      <c r="E75" s="2" t="s">
        <v>404</v>
      </c>
      <c r="F75" s="7" t="s">
        <v>405</v>
      </c>
      <c r="H75" s="2" t="s">
        <v>215</v>
      </c>
      <c r="I75" s="2" t="s">
        <v>406</v>
      </c>
      <c r="J75" s="2" t="s">
        <v>282</v>
      </c>
      <c r="K75" s="2" t="s">
        <v>69</v>
      </c>
      <c r="L75" s="2" t="s">
        <v>68</v>
      </c>
      <c r="M75" s="2" t="s">
        <v>297</v>
      </c>
      <c r="N75" s="2" t="s">
        <v>65</v>
      </c>
      <c r="O75" s="2" t="s">
        <v>106</v>
      </c>
    </row>
    <row r="76">
      <c r="C76" s="2" t="s">
        <v>407</v>
      </c>
      <c r="D76" s="2" t="s">
        <v>312</v>
      </c>
      <c r="E76" s="2" t="s">
        <v>408</v>
      </c>
      <c r="F76" s="7" t="s">
        <v>409</v>
      </c>
      <c r="H76" s="2">
        <v>2014.0</v>
      </c>
      <c r="I76" s="9" t="s">
        <v>319</v>
      </c>
      <c r="J76" s="2" t="s">
        <v>282</v>
      </c>
      <c r="K76" s="2" t="s">
        <v>69</v>
      </c>
      <c r="L76" s="2" t="s">
        <v>68</v>
      </c>
      <c r="M76" s="2" t="s">
        <v>297</v>
      </c>
      <c r="N76" s="2" t="s">
        <v>106</v>
      </c>
      <c r="O76" s="2" t="s">
        <v>65</v>
      </c>
    </row>
    <row r="77">
      <c r="C77" s="2" t="s">
        <v>410</v>
      </c>
      <c r="D77" s="2" t="s">
        <v>312</v>
      </c>
      <c r="E77" s="2" t="s">
        <v>411</v>
      </c>
      <c r="F77" s="7" t="s">
        <v>412</v>
      </c>
      <c r="H77" s="2">
        <v>2014.0</v>
      </c>
      <c r="I77" s="9" t="s">
        <v>319</v>
      </c>
      <c r="J77" s="2" t="s">
        <v>282</v>
      </c>
      <c r="K77" s="2" t="s">
        <v>69</v>
      </c>
      <c r="L77" s="2" t="s">
        <v>68</v>
      </c>
      <c r="M77" s="2" t="s">
        <v>297</v>
      </c>
      <c r="N77" s="2" t="s">
        <v>106</v>
      </c>
      <c r="O77" s="2" t="s">
        <v>65</v>
      </c>
    </row>
    <row r="78">
      <c r="C78" s="2" t="s">
        <v>413</v>
      </c>
      <c r="D78" s="2" t="s">
        <v>312</v>
      </c>
      <c r="E78" s="2" t="s">
        <v>414</v>
      </c>
      <c r="F78" s="7" t="s">
        <v>415</v>
      </c>
      <c r="H78" s="2">
        <v>2014.0</v>
      </c>
      <c r="I78" s="2" t="s">
        <v>416</v>
      </c>
      <c r="J78" s="2" t="s">
        <v>282</v>
      </c>
      <c r="K78" s="2" t="s">
        <v>69</v>
      </c>
      <c r="L78" s="2" t="s">
        <v>68</v>
      </c>
      <c r="M78" s="2" t="s">
        <v>297</v>
      </c>
      <c r="N78" s="2" t="s">
        <v>126</v>
      </c>
      <c r="O78" s="2" t="s">
        <v>65</v>
      </c>
    </row>
    <row r="79">
      <c r="C79" s="2" t="s">
        <v>417</v>
      </c>
      <c r="D79" s="2" t="s">
        <v>312</v>
      </c>
      <c r="E79" s="2" t="s">
        <v>418</v>
      </c>
      <c r="F79" s="7" t="s">
        <v>419</v>
      </c>
      <c r="H79" s="2">
        <v>2013.0</v>
      </c>
      <c r="I79" s="9" t="s">
        <v>406</v>
      </c>
      <c r="J79" s="9" t="s">
        <v>282</v>
      </c>
      <c r="K79" s="9" t="s">
        <v>69</v>
      </c>
      <c r="L79" s="9" t="s">
        <v>68</v>
      </c>
      <c r="M79" s="9" t="s">
        <v>297</v>
      </c>
      <c r="N79" s="9" t="s">
        <v>65</v>
      </c>
      <c r="O79" s="2" t="s">
        <v>126</v>
      </c>
    </row>
    <row r="80">
      <c r="C80" s="2" t="s">
        <v>420</v>
      </c>
      <c r="D80" s="2" t="s">
        <v>312</v>
      </c>
      <c r="E80" s="2" t="s">
        <v>421</v>
      </c>
      <c r="F80" s="7" t="s">
        <v>422</v>
      </c>
      <c r="H80" s="2">
        <v>2012.0</v>
      </c>
      <c r="I80" s="9" t="s">
        <v>319</v>
      </c>
      <c r="J80" s="9" t="s">
        <v>282</v>
      </c>
      <c r="K80" s="9" t="s">
        <v>69</v>
      </c>
      <c r="L80" s="9" t="s">
        <v>68</v>
      </c>
      <c r="M80" s="9" t="s">
        <v>297</v>
      </c>
      <c r="N80" s="2" t="s">
        <v>62</v>
      </c>
      <c r="O80" s="2" t="s">
        <v>324</v>
      </c>
      <c r="P80" s="2" t="s">
        <v>126</v>
      </c>
    </row>
    <row r="81">
      <c r="C81" s="2" t="s">
        <v>423</v>
      </c>
      <c r="D81" s="2" t="s">
        <v>312</v>
      </c>
      <c r="E81" s="2" t="s">
        <v>424</v>
      </c>
      <c r="F81" s="7" t="s">
        <v>425</v>
      </c>
      <c r="H81" s="2" t="s">
        <v>215</v>
      </c>
      <c r="I81" s="9" t="s">
        <v>416</v>
      </c>
      <c r="J81" s="2" t="s">
        <v>282</v>
      </c>
      <c r="K81" s="2" t="s">
        <v>69</v>
      </c>
      <c r="L81" s="2" t="s">
        <v>68</v>
      </c>
      <c r="M81" s="2" t="s">
        <v>297</v>
      </c>
      <c r="N81" s="2" t="s">
        <v>106</v>
      </c>
      <c r="O81" s="2" t="s">
        <v>65</v>
      </c>
    </row>
    <row r="82">
      <c r="C82" s="2" t="s">
        <v>426</v>
      </c>
      <c r="D82" s="2" t="s">
        <v>312</v>
      </c>
      <c r="E82" s="2" t="s">
        <v>427</v>
      </c>
      <c r="F82" s="7" t="s">
        <v>428</v>
      </c>
      <c r="H82" s="2" t="s">
        <v>215</v>
      </c>
      <c r="I82" s="9" t="s">
        <v>319</v>
      </c>
      <c r="J82" s="9" t="s">
        <v>282</v>
      </c>
      <c r="K82" s="9" t="s">
        <v>69</v>
      </c>
      <c r="L82" s="9" t="s">
        <v>68</v>
      </c>
      <c r="M82" s="2" t="s">
        <v>324</v>
      </c>
      <c r="N82" s="2" t="s">
        <v>62</v>
      </c>
      <c r="O82" s="2" t="s">
        <v>106</v>
      </c>
      <c r="P82" s="2" t="s">
        <v>226</v>
      </c>
    </row>
    <row r="83">
      <c r="C83" s="2" t="s">
        <v>429</v>
      </c>
      <c r="D83" s="2" t="s">
        <v>312</v>
      </c>
      <c r="E83" s="2" t="s">
        <v>430</v>
      </c>
      <c r="F83" s="7" t="s">
        <v>431</v>
      </c>
      <c r="H83" s="2" t="s">
        <v>215</v>
      </c>
      <c r="I83" s="9" t="s">
        <v>366</v>
      </c>
      <c r="J83" s="2" t="s">
        <v>282</v>
      </c>
      <c r="K83" s="2" t="s">
        <v>69</v>
      </c>
      <c r="L83" s="2" t="s">
        <v>68</v>
      </c>
      <c r="M83" s="2" t="s">
        <v>297</v>
      </c>
      <c r="N83" s="2" t="s">
        <v>106</v>
      </c>
      <c r="O83" s="2" t="s">
        <v>65</v>
      </c>
    </row>
    <row r="84">
      <c r="C84" s="2" t="s">
        <v>432</v>
      </c>
      <c r="D84" s="2" t="s">
        <v>312</v>
      </c>
      <c r="E84" s="2" t="s">
        <v>433</v>
      </c>
      <c r="F84" s="7" t="s">
        <v>434</v>
      </c>
      <c r="H84" s="2">
        <v>2013.0</v>
      </c>
      <c r="I84" s="9" t="s">
        <v>366</v>
      </c>
      <c r="J84" s="2" t="s">
        <v>282</v>
      </c>
      <c r="K84" s="2" t="s">
        <v>69</v>
      </c>
      <c r="L84" s="2" t="s">
        <v>68</v>
      </c>
      <c r="M84" s="2" t="s">
        <v>297</v>
      </c>
      <c r="N84" s="2" t="s">
        <v>90</v>
      </c>
      <c r="O84" s="2" t="s">
        <v>61</v>
      </c>
      <c r="P84" s="2" t="s">
        <v>106</v>
      </c>
      <c r="Q84" s="2" t="s">
        <v>65</v>
      </c>
    </row>
    <row r="85">
      <c r="C85" s="2" t="s">
        <v>435</v>
      </c>
      <c r="D85" s="2" t="s">
        <v>312</v>
      </c>
      <c r="E85" s="2" t="s">
        <v>436</v>
      </c>
      <c r="F85" s="7" t="s">
        <v>437</v>
      </c>
      <c r="H85" s="2">
        <v>2014.0</v>
      </c>
      <c r="I85" s="9" t="s">
        <v>319</v>
      </c>
      <c r="J85" s="2" t="s">
        <v>118</v>
      </c>
      <c r="K85" s="2" t="s">
        <v>69</v>
      </c>
      <c r="L85" s="2" t="s">
        <v>68</v>
      </c>
      <c r="M85" s="2" t="s">
        <v>63</v>
      </c>
      <c r="N85" s="2" t="s">
        <v>106</v>
      </c>
      <c r="O85" s="2" t="s">
        <v>65</v>
      </c>
    </row>
    <row r="86">
      <c r="C86" s="2" t="s">
        <v>438</v>
      </c>
      <c r="D86" s="2" t="s">
        <v>312</v>
      </c>
      <c r="E86" s="2" t="s">
        <v>439</v>
      </c>
      <c r="F86" s="7" t="s">
        <v>440</v>
      </c>
      <c r="H86" s="2">
        <v>2014.0</v>
      </c>
      <c r="I86" s="9" t="s">
        <v>319</v>
      </c>
      <c r="J86" s="9" t="s">
        <v>61</v>
      </c>
      <c r="K86" s="9" t="s">
        <v>69</v>
      </c>
      <c r="L86" s="9" t="s">
        <v>62</v>
      </c>
      <c r="M86" s="9" t="s">
        <v>89</v>
      </c>
      <c r="N86" s="2" t="s">
        <v>106</v>
      </c>
      <c r="O86" s="2" t="s">
        <v>63</v>
      </c>
      <c r="P86" s="2" t="s">
        <v>68</v>
      </c>
    </row>
    <row r="87">
      <c r="C87" s="2" t="s">
        <v>441</v>
      </c>
      <c r="D87" s="2" t="s">
        <v>312</v>
      </c>
      <c r="E87" s="2" t="s">
        <v>442</v>
      </c>
      <c r="F87" s="7" t="s">
        <v>443</v>
      </c>
      <c r="H87" s="2">
        <v>2009.0</v>
      </c>
      <c r="I87" s="2" t="s">
        <v>315</v>
      </c>
      <c r="J87" s="9" t="s">
        <v>61</v>
      </c>
      <c r="K87" s="9" t="s">
        <v>69</v>
      </c>
      <c r="L87" s="9" t="s">
        <v>62</v>
      </c>
      <c r="M87" s="2" t="s">
        <v>225</v>
      </c>
      <c r="N87" s="2" t="s">
        <v>106</v>
      </c>
      <c r="O87" s="2" t="s">
        <v>297</v>
      </c>
      <c r="P87" s="2" t="s">
        <v>68</v>
      </c>
    </row>
    <row r="88">
      <c r="C88" s="2" t="s">
        <v>444</v>
      </c>
      <c r="D88" s="2" t="s">
        <v>312</v>
      </c>
      <c r="E88" s="2" t="s">
        <v>445</v>
      </c>
      <c r="F88" s="7" t="s">
        <v>446</v>
      </c>
      <c r="H88" s="2">
        <v>2013.0</v>
      </c>
      <c r="I88" s="2" t="s">
        <v>377</v>
      </c>
      <c r="J88" s="9" t="s">
        <v>282</v>
      </c>
      <c r="K88" s="9" t="s">
        <v>69</v>
      </c>
      <c r="L88" s="2" t="s">
        <v>324</v>
      </c>
      <c r="M88" s="9" t="s">
        <v>297</v>
      </c>
      <c r="N88" s="2" t="s">
        <v>89</v>
      </c>
      <c r="O88" s="2" t="s">
        <v>106</v>
      </c>
      <c r="P88" s="2" t="s">
        <v>68</v>
      </c>
    </row>
    <row r="89">
      <c r="C89" s="2" t="s">
        <v>447</v>
      </c>
      <c r="D89" s="2" t="s">
        <v>312</v>
      </c>
      <c r="E89" s="2" t="s">
        <v>448</v>
      </c>
      <c r="F89" s="7" t="s">
        <v>449</v>
      </c>
      <c r="H89" s="2" t="s">
        <v>215</v>
      </c>
      <c r="I89" s="2" t="s">
        <v>315</v>
      </c>
      <c r="J89" s="2" t="s">
        <v>282</v>
      </c>
      <c r="K89" s="2" t="s">
        <v>61</v>
      </c>
      <c r="L89" s="2" t="s">
        <v>68</v>
      </c>
      <c r="M89" s="2" t="s">
        <v>65</v>
      </c>
      <c r="N89" s="2" t="s">
        <v>62</v>
      </c>
      <c r="O89" s="2" t="s">
        <v>225</v>
      </c>
      <c r="P89" s="2" t="s">
        <v>226</v>
      </c>
      <c r="Q89" s="2" t="s">
        <v>106</v>
      </c>
    </row>
    <row r="90">
      <c r="C90" s="2" t="s">
        <v>450</v>
      </c>
      <c r="D90" s="2" t="s">
        <v>312</v>
      </c>
      <c r="E90" s="2" t="s">
        <v>451</v>
      </c>
      <c r="F90" s="7" t="s">
        <v>452</v>
      </c>
      <c r="H90" s="2" t="s">
        <v>215</v>
      </c>
      <c r="I90" s="9" t="s">
        <v>319</v>
      </c>
      <c r="J90" s="2" t="s">
        <v>282</v>
      </c>
      <c r="K90" s="2" t="s">
        <v>61</v>
      </c>
      <c r="L90" s="2" t="s">
        <v>225</v>
      </c>
      <c r="M90" s="2" t="s">
        <v>62</v>
      </c>
      <c r="N90" s="2" t="s">
        <v>89</v>
      </c>
      <c r="O90" s="2" t="s">
        <v>106</v>
      </c>
      <c r="P90" s="2" t="s">
        <v>226</v>
      </c>
      <c r="Q90" s="2" t="s">
        <v>68</v>
      </c>
    </row>
    <row r="91">
      <c r="C91" s="2" t="s">
        <v>453</v>
      </c>
      <c r="D91" s="2" t="s">
        <v>312</v>
      </c>
      <c r="E91" s="2" t="s">
        <v>454</v>
      </c>
      <c r="F91" s="7" t="s">
        <v>455</v>
      </c>
      <c r="H91" s="2" t="s">
        <v>215</v>
      </c>
      <c r="I91" s="9" t="s">
        <v>319</v>
      </c>
      <c r="J91" s="9" t="s">
        <v>282</v>
      </c>
      <c r="K91" s="9" t="s">
        <v>61</v>
      </c>
      <c r="L91" s="9" t="s">
        <v>225</v>
      </c>
      <c r="M91" s="2" t="s">
        <v>119</v>
      </c>
      <c r="N91" s="9" t="s">
        <v>89</v>
      </c>
      <c r="O91" s="2" t="s">
        <v>106</v>
      </c>
      <c r="P91" s="2" t="s">
        <v>226</v>
      </c>
      <c r="Q91" s="2" t="s">
        <v>68</v>
      </c>
    </row>
    <row r="92">
      <c r="C92" s="2" t="s">
        <v>456</v>
      </c>
      <c r="D92" s="2" t="s">
        <v>312</v>
      </c>
      <c r="E92" s="2" t="s">
        <v>457</v>
      </c>
      <c r="F92" s="7" t="s">
        <v>458</v>
      </c>
      <c r="H92" s="2" t="s">
        <v>215</v>
      </c>
      <c r="I92" s="9" t="s">
        <v>319</v>
      </c>
      <c r="J92" s="9" t="s">
        <v>282</v>
      </c>
      <c r="K92" s="9" t="s">
        <v>61</v>
      </c>
      <c r="L92" s="9" t="s">
        <v>225</v>
      </c>
      <c r="M92" s="9" t="s">
        <v>119</v>
      </c>
      <c r="N92" s="9" t="s">
        <v>89</v>
      </c>
      <c r="O92" s="2" t="s">
        <v>106</v>
      </c>
      <c r="P92" s="2" t="s">
        <v>68</v>
      </c>
      <c r="Q92" s="2" t="s">
        <v>459</v>
      </c>
    </row>
    <row r="93">
      <c r="C93" s="2" t="s">
        <v>460</v>
      </c>
      <c r="D93" s="2" t="s">
        <v>461</v>
      </c>
      <c r="E93" s="2" t="s">
        <v>462</v>
      </c>
      <c r="F93" s="7" t="s">
        <v>463</v>
      </c>
      <c r="H93" s="2" t="s">
        <v>215</v>
      </c>
      <c r="I93" s="2" t="s">
        <v>464</v>
      </c>
      <c r="J93" s="2" t="s">
        <v>465</v>
      </c>
      <c r="K93" s="2" t="s">
        <v>69</v>
      </c>
      <c r="L93" s="2" t="s">
        <v>78</v>
      </c>
      <c r="M93" s="9" t="s">
        <v>324</v>
      </c>
      <c r="N93" s="2" t="s">
        <v>65</v>
      </c>
      <c r="O93" s="9" t="s">
        <v>106</v>
      </c>
      <c r="P93" s="9" t="s">
        <v>68</v>
      </c>
      <c r="Q93" s="9" t="s">
        <v>459</v>
      </c>
    </row>
    <row r="94">
      <c r="C94" s="2" t="s">
        <v>466</v>
      </c>
      <c r="D94" s="9" t="s">
        <v>461</v>
      </c>
      <c r="E94" s="2" t="s">
        <v>467</v>
      </c>
      <c r="F94" s="7" t="s">
        <v>468</v>
      </c>
      <c r="H94" s="2">
        <v>2014.0</v>
      </c>
      <c r="I94" s="2" t="s">
        <v>464</v>
      </c>
      <c r="J94" s="2" t="s">
        <v>189</v>
      </c>
      <c r="K94" s="2" t="s">
        <v>69</v>
      </c>
      <c r="L94" s="2" t="s">
        <v>100</v>
      </c>
      <c r="M94" s="9" t="s">
        <v>324</v>
      </c>
      <c r="N94" s="2" t="s">
        <v>68</v>
      </c>
      <c r="O94" s="2" t="s">
        <v>65</v>
      </c>
      <c r="P94" s="2" t="s">
        <v>63</v>
      </c>
      <c r="Q94" s="2" t="s">
        <v>269</v>
      </c>
      <c r="R94" s="2" t="s">
        <v>126</v>
      </c>
    </row>
    <row r="95">
      <c r="C95" s="2" t="s">
        <v>469</v>
      </c>
      <c r="D95" s="9" t="s">
        <v>461</v>
      </c>
      <c r="E95" s="2" t="s">
        <v>470</v>
      </c>
      <c r="F95" s="7" t="s">
        <v>471</v>
      </c>
      <c r="H95" s="2" t="s">
        <v>215</v>
      </c>
      <c r="I95" s="2" t="s">
        <v>464</v>
      </c>
      <c r="J95" s="9" t="s">
        <v>465</v>
      </c>
      <c r="K95" s="2" t="s">
        <v>69</v>
      </c>
      <c r="L95" s="9" t="s">
        <v>297</v>
      </c>
      <c r="M95" s="9" t="s">
        <v>324</v>
      </c>
      <c r="N95" s="9" t="s">
        <v>68</v>
      </c>
      <c r="O95" s="9" t="s">
        <v>65</v>
      </c>
      <c r="P95" s="9" t="s">
        <v>63</v>
      </c>
      <c r="Q95" s="9" t="s">
        <v>269</v>
      </c>
      <c r="R95" s="2" t="s">
        <v>126</v>
      </c>
    </row>
    <row r="96">
      <c r="C96" s="2" t="s">
        <v>472</v>
      </c>
      <c r="D96" s="2" t="s">
        <v>473</v>
      </c>
      <c r="E96" s="2" t="s">
        <v>474</v>
      </c>
      <c r="F96" s="7" t="s">
        <v>475</v>
      </c>
      <c r="I96" s="2" t="s">
        <v>476</v>
      </c>
      <c r="J96" s="2" t="s">
        <v>282</v>
      </c>
      <c r="K96" s="2" t="s">
        <v>69</v>
      </c>
      <c r="L96" s="2" t="s">
        <v>61</v>
      </c>
      <c r="M96" s="2" t="s">
        <v>68</v>
      </c>
      <c r="N96" s="2" t="s">
        <v>63</v>
      </c>
      <c r="O96" s="2" t="s">
        <v>106</v>
      </c>
      <c r="P96" s="2" t="s">
        <v>65</v>
      </c>
    </row>
    <row r="97">
      <c r="C97" s="2" t="s">
        <v>477</v>
      </c>
      <c r="D97" s="2" t="s">
        <v>473</v>
      </c>
      <c r="E97" s="2" t="s">
        <v>478</v>
      </c>
      <c r="F97" s="7" t="s">
        <v>479</v>
      </c>
      <c r="H97" s="2">
        <v>2014.0</v>
      </c>
      <c r="I97" s="2" t="s">
        <v>476</v>
      </c>
      <c r="J97" s="2" t="s">
        <v>282</v>
      </c>
      <c r="K97" s="2" t="s">
        <v>69</v>
      </c>
      <c r="L97" s="2" t="s">
        <v>61</v>
      </c>
      <c r="M97" s="2" t="s">
        <v>68</v>
      </c>
      <c r="N97" s="2" t="s">
        <v>63</v>
      </c>
      <c r="O97" s="2" t="s">
        <v>65</v>
      </c>
      <c r="P97" s="2" t="s">
        <v>106</v>
      </c>
    </row>
    <row r="98">
      <c r="C98" s="2" t="s">
        <v>480</v>
      </c>
      <c r="D98" s="2" t="s">
        <v>473</v>
      </c>
      <c r="E98" s="2" t="s">
        <v>481</v>
      </c>
      <c r="F98" s="7" t="s">
        <v>482</v>
      </c>
      <c r="I98" s="2" t="s">
        <v>476</v>
      </c>
      <c r="J98" s="2" t="s">
        <v>282</v>
      </c>
      <c r="K98" s="2" t="s">
        <v>69</v>
      </c>
      <c r="L98" s="2" t="s">
        <v>61</v>
      </c>
      <c r="M98" s="2" t="s">
        <v>68</v>
      </c>
      <c r="N98" s="2" t="s">
        <v>145</v>
      </c>
      <c r="O98" s="2" t="s">
        <v>226</v>
      </c>
      <c r="P98" s="2" t="s">
        <v>65</v>
      </c>
    </row>
    <row r="99">
      <c r="C99" s="2" t="s">
        <v>483</v>
      </c>
      <c r="D99" s="2" t="s">
        <v>473</v>
      </c>
      <c r="E99" s="2" t="s">
        <v>484</v>
      </c>
      <c r="F99" s="7" t="s">
        <v>485</v>
      </c>
      <c r="I99" s="2" t="s">
        <v>486</v>
      </c>
      <c r="J99" s="2" t="s">
        <v>282</v>
      </c>
      <c r="K99" s="2" t="s">
        <v>69</v>
      </c>
      <c r="L99" s="2" t="s">
        <v>61</v>
      </c>
      <c r="M99" s="2" t="s">
        <v>68</v>
      </c>
      <c r="N99" s="9" t="s">
        <v>145</v>
      </c>
      <c r="O99" s="9" t="s">
        <v>226</v>
      </c>
      <c r="P99" s="9" t="s">
        <v>65</v>
      </c>
    </row>
    <row r="100">
      <c r="C100" s="2" t="s">
        <v>487</v>
      </c>
      <c r="D100" s="2" t="s">
        <v>473</v>
      </c>
      <c r="E100" s="2" t="s">
        <v>488</v>
      </c>
      <c r="F100" s="7" t="s">
        <v>489</v>
      </c>
      <c r="H100" s="2">
        <v>2014.0</v>
      </c>
      <c r="I100" s="2" t="s">
        <v>490</v>
      </c>
      <c r="J100" s="2" t="s">
        <v>282</v>
      </c>
      <c r="K100" s="2" t="s">
        <v>69</v>
      </c>
      <c r="L100" s="2" t="s">
        <v>61</v>
      </c>
      <c r="M100" s="2" t="s">
        <v>68</v>
      </c>
      <c r="N100" s="2" t="s">
        <v>106</v>
      </c>
      <c r="O100" s="2" t="s">
        <v>65</v>
      </c>
      <c r="P100" s="2" t="s">
        <v>226</v>
      </c>
    </row>
    <row r="101">
      <c r="C101" s="2" t="s">
        <v>491</v>
      </c>
      <c r="D101" s="2" t="s">
        <v>473</v>
      </c>
      <c r="E101" s="2" t="s">
        <v>492</v>
      </c>
      <c r="F101" s="7" t="s">
        <v>493</v>
      </c>
      <c r="H101" s="2">
        <v>2014.0</v>
      </c>
      <c r="I101" s="9" t="s">
        <v>476</v>
      </c>
      <c r="J101" s="2" t="s">
        <v>282</v>
      </c>
      <c r="K101" s="2" t="s">
        <v>69</v>
      </c>
      <c r="L101" s="2" t="s">
        <v>61</v>
      </c>
      <c r="M101" s="2" t="s">
        <v>68</v>
      </c>
      <c r="N101" s="2" t="s">
        <v>106</v>
      </c>
      <c r="O101" s="2" t="s">
        <v>226</v>
      </c>
      <c r="P101" s="2" t="s">
        <v>65</v>
      </c>
    </row>
    <row r="102">
      <c r="C102" s="2" t="s">
        <v>494</v>
      </c>
      <c r="D102" s="2" t="s">
        <v>473</v>
      </c>
      <c r="E102" s="2" t="s">
        <v>495</v>
      </c>
      <c r="F102" s="7" t="s">
        <v>496</v>
      </c>
      <c r="H102" s="2">
        <v>2014.0</v>
      </c>
      <c r="I102" s="2" t="s">
        <v>490</v>
      </c>
      <c r="J102" s="2" t="s">
        <v>282</v>
      </c>
      <c r="K102" s="2" t="s">
        <v>69</v>
      </c>
      <c r="L102" s="2" t="s">
        <v>61</v>
      </c>
      <c r="M102" s="2" t="s">
        <v>68</v>
      </c>
      <c r="N102" s="2" t="s">
        <v>106</v>
      </c>
      <c r="O102" s="2" t="s">
        <v>65</v>
      </c>
      <c r="P102" s="2" t="s">
        <v>269</v>
      </c>
    </row>
    <row r="103">
      <c r="C103" s="2" t="s">
        <v>497</v>
      </c>
      <c r="D103" s="2" t="s">
        <v>473</v>
      </c>
      <c r="E103" s="2" t="s">
        <v>498</v>
      </c>
      <c r="F103" s="7" t="s">
        <v>499</v>
      </c>
      <c r="H103" s="2" t="s">
        <v>215</v>
      </c>
      <c r="I103" s="9" t="s">
        <v>476</v>
      </c>
      <c r="J103" s="9" t="s">
        <v>282</v>
      </c>
      <c r="K103" s="9" t="s">
        <v>69</v>
      </c>
      <c r="L103" s="9" t="s">
        <v>61</v>
      </c>
      <c r="M103" s="9" t="s">
        <v>68</v>
      </c>
      <c r="N103" s="9" t="s">
        <v>145</v>
      </c>
      <c r="O103" s="2" t="s">
        <v>63</v>
      </c>
      <c r="P103" s="2" t="s">
        <v>176</v>
      </c>
    </row>
    <row r="104">
      <c r="C104" s="2" t="s">
        <v>500</v>
      </c>
      <c r="D104" s="2" t="s">
        <v>473</v>
      </c>
      <c r="E104" s="2" t="s">
        <v>501</v>
      </c>
      <c r="F104" s="7" t="s">
        <v>502</v>
      </c>
      <c r="H104" s="2">
        <v>2006.0</v>
      </c>
      <c r="I104" s="9" t="s">
        <v>476</v>
      </c>
      <c r="J104" s="9" t="s">
        <v>282</v>
      </c>
      <c r="K104" s="9" t="s">
        <v>69</v>
      </c>
      <c r="L104" s="9" t="s">
        <v>61</v>
      </c>
      <c r="M104" s="9" t="s">
        <v>68</v>
      </c>
      <c r="N104" s="2" t="s">
        <v>106</v>
      </c>
      <c r="O104" s="2" t="s">
        <v>226</v>
      </c>
      <c r="P104" s="2" t="s">
        <v>65</v>
      </c>
    </row>
    <row r="105">
      <c r="C105" s="2" t="s">
        <v>503</v>
      </c>
      <c r="D105" s="2" t="s">
        <v>473</v>
      </c>
      <c r="E105" s="2" t="s">
        <v>504</v>
      </c>
      <c r="F105" s="7" t="s">
        <v>505</v>
      </c>
      <c r="H105" s="2">
        <v>2014.0</v>
      </c>
      <c r="I105" s="9" t="s">
        <v>476</v>
      </c>
      <c r="J105" s="9" t="s">
        <v>282</v>
      </c>
      <c r="K105" s="9" t="s">
        <v>69</v>
      </c>
      <c r="L105" s="9" t="s">
        <v>61</v>
      </c>
      <c r="M105" s="9" t="s">
        <v>68</v>
      </c>
      <c r="N105" s="2" t="s">
        <v>324</v>
      </c>
      <c r="O105" s="2" t="s">
        <v>226</v>
      </c>
      <c r="P105" s="2" t="s">
        <v>65</v>
      </c>
      <c r="Q105" s="2" t="s">
        <v>106</v>
      </c>
    </row>
    <row r="106">
      <c r="C106" s="2" t="s">
        <v>506</v>
      </c>
      <c r="D106" s="2" t="s">
        <v>473</v>
      </c>
      <c r="E106" s="2" t="s">
        <v>507</v>
      </c>
      <c r="F106" s="7" t="s">
        <v>508</v>
      </c>
      <c r="H106" s="2">
        <v>2014.0</v>
      </c>
      <c r="I106" s="9" t="s">
        <v>476</v>
      </c>
      <c r="J106" s="9" t="s">
        <v>282</v>
      </c>
      <c r="K106" s="9" t="s">
        <v>69</v>
      </c>
      <c r="L106" s="9" t="s">
        <v>61</v>
      </c>
      <c r="M106" s="9" t="s">
        <v>68</v>
      </c>
      <c r="N106" s="2" t="s">
        <v>324</v>
      </c>
      <c r="O106" s="2" t="s">
        <v>78</v>
      </c>
      <c r="P106" s="2" t="s">
        <v>63</v>
      </c>
      <c r="Q106" s="2" t="s">
        <v>65</v>
      </c>
    </row>
    <row r="107">
      <c r="C107" s="2" t="s">
        <v>509</v>
      </c>
      <c r="D107" s="2" t="s">
        <v>473</v>
      </c>
      <c r="E107" s="2" t="s">
        <v>510</v>
      </c>
      <c r="F107" s="7" t="s">
        <v>511</v>
      </c>
      <c r="H107" s="2">
        <v>2012.0</v>
      </c>
      <c r="I107" s="9" t="s">
        <v>476</v>
      </c>
      <c r="J107" s="9" t="s">
        <v>282</v>
      </c>
      <c r="K107" s="9" t="s">
        <v>69</v>
      </c>
      <c r="L107" s="9" t="s">
        <v>61</v>
      </c>
      <c r="M107" s="9" t="s">
        <v>68</v>
      </c>
      <c r="N107" s="2" t="s">
        <v>324</v>
      </c>
      <c r="O107" s="2" t="s">
        <v>106</v>
      </c>
      <c r="P107" s="2" t="s">
        <v>65</v>
      </c>
      <c r="Q107" s="2" t="s">
        <v>63</v>
      </c>
    </row>
    <row r="108">
      <c r="C108" s="2" t="s">
        <v>512</v>
      </c>
      <c r="D108" s="2" t="s">
        <v>473</v>
      </c>
      <c r="E108" s="2" t="s">
        <v>513</v>
      </c>
      <c r="F108" s="7" t="s">
        <v>514</v>
      </c>
      <c r="H108" s="2">
        <v>2006.0</v>
      </c>
      <c r="I108" s="2" t="s">
        <v>211</v>
      </c>
      <c r="J108" s="9" t="s">
        <v>282</v>
      </c>
      <c r="K108" s="9" t="s">
        <v>69</v>
      </c>
      <c r="L108" s="9" t="s">
        <v>61</v>
      </c>
      <c r="M108" s="9" t="s">
        <v>68</v>
      </c>
      <c r="N108" s="9" t="s">
        <v>145</v>
      </c>
      <c r="O108" s="2" t="s">
        <v>63</v>
      </c>
      <c r="P108" s="2" t="s">
        <v>65</v>
      </c>
      <c r="Q108" s="2" t="s">
        <v>176</v>
      </c>
    </row>
    <row r="109">
      <c r="C109" s="2" t="s">
        <v>515</v>
      </c>
      <c r="D109" s="2" t="s">
        <v>473</v>
      </c>
      <c r="E109" s="2" t="s">
        <v>516</v>
      </c>
      <c r="F109" s="7" t="s">
        <v>517</v>
      </c>
      <c r="H109" s="2" t="s">
        <v>215</v>
      </c>
      <c r="I109" s="2" t="s">
        <v>490</v>
      </c>
      <c r="J109" s="9" t="s">
        <v>282</v>
      </c>
      <c r="K109" s="9" t="s">
        <v>69</v>
      </c>
      <c r="L109" s="9" t="s">
        <v>61</v>
      </c>
      <c r="M109" s="9" t="s">
        <v>68</v>
      </c>
      <c r="N109" s="9" t="s">
        <v>145</v>
      </c>
      <c r="O109" s="9" t="s">
        <v>62</v>
      </c>
      <c r="P109" s="2" t="s">
        <v>77</v>
      </c>
    </row>
    <row r="110">
      <c r="C110" s="2" t="s">
        <v>518</v>
      </c>
      <c r="D110" s="2" t="s">
        <v>473</v>
      </c>
      <c r="E110" s="2" t="s">
        <v>519</v>
      </c>
      <c r="F110" s="7" t="s">
        <v>520</v>
      </c>
      <c r="H110" s="2" t="s">
        <v>215</v>
      </c>
      <c r="I110" s="9" t="s">
        <v>476</v>
      </c>
      <c r="J110" s="9" t="s">
        <v>282</v>
      </c>
      <c r="K110" s="9" t="s">
        <v>69</v>
      </c>
      <c r="L110" s="9" t="s">
        <v>61</v>
      </c>
      <c r="M110" s="9" t="s">
        <v>68</v>
      </c>
      <c r="N110" s="9" t="s">
        <v>145</v>
      </c>
      <c r="O110" s="2" t="s">
        <v>226</v>
      </c>
      <c r="P110" s="2" t="s">
        <v>176</v>
      </c>
    </row>
    <row r="111">
      <c r="C111" s="2" t="s">
        <v>521</v>
      </c>
      <c r="D111" s="2" t="s">
        <v>473</v>
      </c>
      <c r="E111" s="2" t="s">
        <v>522</v>
      </c>
      <c r="F111" s="7" t="s">
        <v>523</v>
      </c>
      <c r="H111" s="2">
        <v>2010.0</v>
      </c>
      <c r="I111" s="9" t="s">
        <v>476</v>
      </c>
      <c r="J111" s="9" t="s">
        <v>282</v>
      </c>
      <c r="K111" s="9" t="s">
        <v>69</v>
      </c>
      <c r="L111" s="9" t="s">
        <v>61</v>
      </c>
      <c r="M111" s="9" t="s">
        <v>68</v>
      </c>
      <c r="N111" s="9" t="s">
        <v>145</v>
      </c>
      <c r="O111" s="9" t="s">
        <v>62</v>
      </c>
      <c r="P111" s="2" t="s">
        <v>225</v>
      </c>
      <c r="Q111" s="2" t="s">
        <v>63</v>
      </c>
    </row>
    <row r="112">
      <c r="C112" s="2" t="s">
        <v>524</v>
      </c>
      <c r="D112" s="2" t="s">
        <v>473</v>
      </c>
      <c r="E112" s="2" t="s">
        <v>525</v>
      </c>
      <c r="F112" s="7" t="s">
        <v>526</v>
      </c>
      <c r="H112" s="2">
        <v>2011.0</v>
      </c>
      <c r="I112" s="9" t="s">
        <v>490</v>
      </c>
      <c r="J112" s="9" t="s">
        <v>282</v>
      </c>
      <c r="K112" s="9" t="s">
        <v>69</v>
      </c>
      <c r="L112" s="9" t="s">
        <v>61</v>
      </c>
      <c r="M112" s="9" t="s">
        <v>68</v>
      </c>
      <c r="N112" s="2" t="s">
        <v>134</v>
      </c>
      <c r="O112" s="2" t="s">
        <v>106</v>
      </c>
      <c r="P112" s="2" t="s">
        <v>226</v>
      </c>
      <c r="Q112" s="2" t="s">
        <v>65</v>
      </c>
    </row>
    <row r="113">
      <c r="C113" s="2" t="s">
        <v>527</v>
      </c>
      <c r="D113" s="2" t="s">
        <v>473</v>
      </c>
      <c r="E113" s="2" t="s">
        <v>528</v>
      </c>
      <c r="F113" s="7" t="s">
        <v>529</v>
      </c>
      <c r="H113" s="2" t="s">
        <v>215</v>
      </c>
      <c r="I113" s="2" t="s">
        <v>476</v>
      </c>
      <c r="J113" s="2" t="s">
        <v>118</v>
      </c>
      <c r="K113" s="2" t="s">
        <v>69</v>
      </c>
      <c r="L113" s="2" t="s">
        <v>68</v>
      </c>
      <c r="M113" s="9" t="s">
        <v>63</v>
      </c>
      <c r="N113" s="9" t="s">
        <v>106</v>
      </c>
      <c r="O113" s="9" t="s">
        <v>65</v>
      </c>
    </row>
    <row r="114">
      <c r="C114" s="2" t="s">
        <v>530</v>
      </c>
      <c r="D114" s="2" t="s">
        <v>473</v>
      </c>
      <c r="E114" s="2" t="s">
        <v>531</v>
      </c>
      <c r="F114" s="7" t="s">
        <v>532</v>
      </c>
      <c r="H114" s="2" t="s">
        <v>215</v>
      </c>
      <c r="I114" s="2" t="s">
        <v>476</v>
      </c>
      <c r="J114" s="9" t="s">
        <v>282</v>
      </c>
      <c r="K114" s="9" t="s">
        <v>69</v>
      </c>
      <c r="L114" s="9" t="s">
        <v>61</v>
      </c>
      <c r="M114" s="9" t="s">
        <v>68</v>
      </c>
      <c r="N114" s="2" t="s">
        <v>226</v>
      </c>
      <c r="O114" s="2" t="s">
        <v>65</v>
      </c>
      <c r="P114" s="2" t="s">
        <v>106</v>
      </c>
    </row>
    <row r="115">
      <c r="C115" s="2" t="s">
        <v>533</v>
      </c>
      <c r="D115" s="2" t="s">
        <v>473</v>
      </c>
      <c r="E115" s="2" t="s">
        <v>534</v>
      </c>
      <c r="F115" s="7" t="s">
        <v>535</v>
      </c>
      <c r="H115" s="2">
        <v>2005.0</v>
      </c>
      <c r="I115" s="9" t="s">
        <v>490</v>
      </c>
      <c r="J115" s="9" t="s">
        <v>282</v>
      </c>
      <c r="K115" s="9" t="s">
        <v>69</v>
      </c>
      <c r="L115" s="9" t="s">
        <v>61</v>
      </c>
      <c r="M115" s="9" t="s">
        <v>68</v>
      </c>
      <c r="N115" s="2" t="s">
        <v>226</v>
      </c>
      <c r="O115" s="2" t="s">
        <v>65</v>
      </c>
      <c r="P115" s="2" t="s">
        <v>106</v>
      </c>
    </row>
    <row r="116">
      <c r="C116" s="2" t="s">
        <v>536</v>
      </c>
      <c r="D116" s="2" t="s">
        <v>537</v>
      </c>
      <c r="E116" s="2" t="s">
        <v>538</v>
      </c>
      <c r="F116" s="7" t="s">
        <v>539</v>
      </c>
      <c r="H116" s="2">
        <v>2015.0</v>
      </c>
      <c r="I116" s="2" t="s">
        <v>260</v>
      </c>
      <c r="J116" s="2" t="s">
        <v>118</v>
      </c>
      <c r="K116" s="9" t="s">
        <v>69</v>
      </c>
      <c r="L116" s="9" t="s">
        <v>68</v>
      </c>
      <c r="M116" s="9" t="s">
        <v>63</v>
      </c>
      <c r="N116" s="9" t="s">
        <v>106</v>
      </c>
      <c r="O116" s="9" t="s">
        <v>65</v>
      </c>
    </row>
    <row r="117">
      <c r="C117" s="2" t="s">
        <v>540</v>
      </c>
      <c r="D117" s="2" t="s">
        <v>537</v>
      </c>
      <c r="E117" s="2" t="s">
        <v>541</v>
      </c>
      <c r="F117" s="7" t="s">
        <v>542</v>
      </c>
      <c r="H117" s="2">
        <v>2015.0</v>
      </c>
      <c r="I117" s="2" t="s">
        <v>260</v>
      </c>
      <c r="J117" s="9" t="s">
        <v>118</v>
      </c>
      <c r="K117" s="9" t="s">
        <v>69</v>
      </c>
      <c r="L117" s="9" t="s">
        <v>68</v>
      </c>
      <c r="M117" s="2" t="s">
        <v>355</v>
      </c>
      <c r="N117" s="9" t="s">
        <v>226</v>
      </c>
      <c r="O117" s="9" t="s">
        <v>65</v>
      </c>
      <c r="P117" s="2" t="s">
        <v>306</v>
      </c>
    </row>
    <row r="118">
      <c r="C118" s="2" t="s">
        <v>543</v>
      </c>
      <c r="D118" s="2" t="s">
        <v>544</v>
      </c>
      <c r="E118" s="2" t="s">
        <v>545</v>
      </c>
      <c r="F118" s="7" t="s">
        <v>546</v>
      </c>
      <c r="H118" s="2">
        <v>2015.0</v>
      </c>
      <c r="I118" s="2" t="s">
        <v>166</v>
      </c>
      <c r="J118" s="2" t="s">
        <v>355</v>
      </c>
      <c r="K118" s="9" t="s">
        <v>69</v>
      </c>
      <c r="L118" s="2" t="s">
        <v>268</v>
      </c>
      <c r="M118" s="2" t="s">
        <v>65</v>
      </c>
      <c r="N118" s="2" t="s">
        <v>63</v>
      </c>
      <c r="O118" s="2" t="s">
        <v>306</v>
      </c>
    </row>
    <row r="119">
      <c r="C119" s="2" t="s">
        <v>547</v>
      </c>
      <c r="D119" s="9" t="s">
        <v>461</v>
      </c>
      <c r="E119" s="2" t="s">
        <v>548</v>
      </c>
      <c r="F119" s="7" t="s">
        <v>549</v>
      </c>
      <c r="H119" s="2">
        <v>2015.0</v>
      </c>
      <c r="I119" s="2" t="s">
        <v>464</v>
      </c>
      <c r="J119" s="2" t="s">
        <v>118</v>
      </c>
      <c r="K119" s="2" t="s">
        <v>69</v>
      </c>
      <c r="L119" s="2" t="s">
        <v>100</v>
      </c>
      <c r="M119" s="2" t="s">
        <v>68</v>
      </c>
      <c r="N119" s="2" t="s">
        <v>65</v>
      </c>
      <c r="O119" s="2" t="s">
        <v>63</v>
      </c>
      <c r="P119" s="2" t="s">
        <v>106</v>
      </c>
    </row>
    <row r="120">
      <c r="C120" s="2" t="s">
        <v>550</v>
      </c>
      <c r="D120" s="2" t="s">
        <v>551</v>
      </c>
      <c r="E120" s="2" t="s">
        <v>552</v>
      </c>
      <c r="F120" s="7" t="s">
        <v>553</v>
      </c>
      <c r="H120" s="2">
        <v>2014.0</v>
      </c>
      <c r="I120" s="2" t="s">
        <v>260</v>
      </c>
      <c r="J120" s="2" t="s">
        <v>355</v>
      </c>
      <c r="K120" s="2" t="s">
        <v>69</v>
      </c>
      <c r="L120" s="2" t="s">
        <v>554</v>
      </c>
      <c r="M120" s="2" t="s">
        <v>268</v>
      </c>
      <c r="N120" s="2" t="s">
        <v>65</v>
      </c>
      <c r="O120" s="2" t="s">
        <v>269</v>
      </c>
      <c r="P120" s="2" t="s">
        <v>306</v>
      </c>
    </row>
    <row r="121">
      <c r="C121" s="2" t="s">
        <v>555</v>
      </c>
      <c r="D121" s="2" t="s">
        <v>551</v>
      </c>
      <c r="E121" s="17" t="s">
        <v>556</v>
      </c>
      <c r="F121" s="7" t="s">
        <v>557</v>
      </c>
      <c r="H121" s="2">
        <v>2014.0</v>
      </c>
      <c r="I121" s="2" t="s">
        <v>260</v>
      </c>
      <c r="J121" s="2" t="s">
        <v>355</v>
      </c>
      <c r="K121" s="2" t="s">
        <v>69</v>
      </c>
      <c r="L121" s="2" t="s">
        <v>554</v>
      </c>
      <c r="M121" s="2" t="s">
        <v>268</v>
      </c>
      <c r="N121" s="2" t="s">
        <v>65</v>
      </c>
      <c r="O121" s="2" t="s">
        <v>269</v>
      </c>
      <c r="P121" s="2" t="s">
        <v>306</v>
      </c>
    </row>
    <row r="122">
      <c r="C122" s="2" t="s">
        <v>558</v>
      </c>
      <c r="D122" s="2" t="s">
        <v>551</v>
      </c>
      <c r="E122" s="2" t="s">
        <v>559</v>
      </c>
      <c r="F122" s="7" t="s">
        <v>560</v>
      </c>
      <c r="H122" s="2">
        <v>2015.0</v>
      </c>
      <c r="I122" s="9" t="s">
        <v>260</v>
      </c>
      <c r="J122" s="2" t="s">
        <v>561</v>
      </c>
      <c r="K122" s="2" t="s">
        <v>69</v>
      </c>
      <c r="L122" s="2" t="s">
        <v>61</v>
      </c>
      <c r="M122" s="2" t="s">
        <v>68</v>
      </c>
      <c r="N122" s="2" t="s">
        <v>65</v>
      </c>
      <c r="O122" s="2" t="s">
        <v>252</v>
      </c>
      <c r="P122" s="2" t="s">
        <v>106</v>
      </c>
    </row>
    <row r="123">
      <c r="C123" s="2" t="s">
        <v>562</v>
      </c>
      <c r="D123" s="9" t="s">
        <v>551</v>
      </c>
      <c r="E123" s="2" t="s">
        <v>563</v>
      </c>
      <c r="F123" s="7" t="s">
        <v>564</v>
      </c>
      <c r="H123" s="2">
        <v>2012.0</v>
      </c>
      <c r="I123" s="9" t="s">
        <v>260</v>
      </c>
      <c r="J123" s="2" t="s">
        <v>100</v>
      </c>
      <c r="K123" s="2" t="s">
        <v>69</v>
      </c>
      <c r="L123" s="9" t="s">
        <v>68</v>
      </c>
      <c r="M123" s="2" t="s">
        <v>65</v>
      </c>
      <c r="N123" s="2" t="s">
        <v>63</v>
      </c>
      <c r="O123" s="2" t="s">
        <v>137</v>
      </c>
      <c r="P123" s="2" t="s">
        <v>106</v>
      </c>
    </row>
    <row r="124">
      <c r="C124" s="2" t="s">
        <v>565</v>
      </c>
      <c r="D124" s="9" t="s">
        <v>551</v>
      </c>
      <c r="E124" s="2" t="s">
        <v>566</v>
      </c>
      <c r="F124" s="7" t="s">
        <v>567</v>
      </c>
      <c r="H124" s="2">
        <v>2013.0</v>
      </c>
      <c r="I124" s="9" t="s">
        <v>260</v>
      </c>
      <c r="J124" s="2" t="s">
        <v>61</v>
      </c>
      <c r="K124" s="2" t="s">
        <v>69</v>
      </c>
      <c r="L124" s="2" t="s">
        <v>89</v>
      </c>
      <c r="M124" s="2" t="s">
        <v>63</v>
      </c>
      <c r="N124" s="2" t="s">
        <v>106</v>
      </c>
      <c r="O124" s="2" t="s">
        <v>68</v>
      </c>
    </row>
    <row r="125">
      <c r="C125" s="2" t="s">
        <v>568</v>
      </c>
      <c r="D125" s="9" t="s">
        <v>551</v>
      </c>
      <c r="E125" s="2" t="s">
        <v>569</v>
      </c>
      <c r="F125" s="7" t="s">
        <v>570</v>
      </c>
      <c r="H125" s="2">
        <v>2013.0</v>
      </c>
      <c r="I125" s="9" t="s">
        <v>260</v>
      </c>
      <c r="J125" s="2" t="s">
        <v>61</v>
      </c>
      <c r="K125" s="9" t="s">
        <v>100</v>
      </c>
      <c r="L125" s="2" t="s">
        <v>68</v>
      </c>
      <c r="M125" s="2" t="s">
        <v>137</v>
      </c>
      <c r="N125" s="2" t="s">
        <v>96</v>
      </c>
      <c r="O125" s="2" t="s">
        <v>63</v>
      </c>
      <c r="P125" s="2" t="s">
        <v>106</v>
      </c>
      <c r="Q125" s="2" t="s">
        <v>161</v>
      </c>
    </row>
    <row r="126">
      <c r="C126" s="2" t="s">
        <v>571</v>
      </c>
      <c r="D126" s="2" t="s">
        <v>572</v>
      </c>
      <c r="E126" s="2" t="s">
        <v>573</v>
      </c>
      <c r="F126" s="7" t="s">
        <v>574</v>
      </c>
      <c r="H126" s="2">
        <v>2012.0</v>
      </c>
      <c r="I126" s="18" t="s">
        <v>124</v>
      </c>
      <c r="J126" s="2" t="s">
        <v>61</v>
      </c>
      <c r="K126" s="2" t="s">
        <v>62</v>
      </c>
      <c r="L126" s="9" t="s">
        <v>69</v>
      </c>
      <c r="M126" s="2" t="s">
        <v>137</v>
      </c>
      <c r="N126" s="2" t="s">
        <v>128</v>
      </c>
      <c r="O126" s="2" t="s">
        <v>226</v>
      </c>
      <c r="P126" s="2" t="s">
        <v>106</v>
      </c>
    </row>
    <row r="127">
      <c r="C127" s="2" t="s">
        <v>575</v>
      </c>
      <c r="D127" s="2" t="s">
        <v>572</v>
      </c>
      <c r="E127" s="2" t="s">
        <v>576</v>
      </c>
      <c r="F127" s="7" t="s">
        <v>577</v>
      </c>
      <c r="H127" s="2">
        <v>2014.0</v>
      </c>
      <c r="I127" s="18" t="s">
        <v>124</v>
      </c>
      <c r="J127" s="2" t="s">
        <v>61</v>
      </c>
      <c r="K127" s="2" t="s">
        <v>62</v>
      </c>
      <c r="L127" s="2" t="s">
        <v>137</v>
      </c>
      <c r="N127" s="2" t="s">
        <v>68</v>
      </c>
      <c r="O127" s="2" t="s">
        <v>63</v>
      </c>
      <c r="P127" s="2" t="s">
        <v>106</v>
      </c>
    </row>
    <row r="128">
      <c r="C128" s="2" t="s">
        <v>578</v>
      </c>
      <c r="D128" s="2" t="s">
        <v>572</v>
      </c>
      <c r="E128" s="2" t="s">
        <v>579</v>
      </c>
      <c r="F128" s="7" t="s">
        <v>580</v>
      </c>
      <c r="H128" s="2">
        <v>2010.0</v>
      </c>
      <c r="I128" s="18" t="s">
        <v>124</v>
      </c>
      <c r="J128" s="2" t="s">
        <v>61</v>
      </c>
      <c r="K128" s="2" t="s">
        <v>62</v>
      </c>
      <c r="L128" s="2" t="s">
        <v>137</v>
      </c>
      <c r="N128" s="2" t="s">
        <v>68</v>
      </c>
      <c r="O128" s="2" t="s">
        <v>63</v>
      </c>
      <c r="P128" s="2" t="s">
        <v>106</v>
      </c>
    </row>
    <row r="129">
      <c r="C129" s="2" t="s">
        <v>581</v>
      </c>
      <c r="D129" s="2" t="s">
        <v>572</v>
      </c>
      <c r="E129" s="2" t="s">
        <v>582</v>
      </c>
      <c r="F129" s="7" t="s">
        <v>583</v>
      </c>
      <c r="H129" s="2">
        <v>2010.0</v>
      </c>
      <c r="I129" s="18" t="s">
        <v>124</v>
      </c>
      <c r="J129" s="2" t="s">
        <v>61</v>
      </c>
      <c r="K129" s="2" t="s">
        <v>62</v>
      </c>
      <c r="L129" s="2" t="s">
        <v>320</v>
      </c>
      <c r="M129" s="2" t="s">
        <v>225</v>
      </c>
      <c r="N129" s="2" t="s">
        <v>68</v>
      </c>
      <c r="O129" s="2" t="s">
        <v>63</v>
      </c>
      <c r="P129" s="2" t="s">
        <v>106</v>
      </c>
    </row>
    <row r="130">
      <c r="C130" s="2" t="s">
        <v>584</v>
      </c>
      <c r="D130" s="9" t="s">
        <v>585</v>
      </c>
      <c r="E130" s="2" t="s">
        <v>586</v>
      </c>
      <c r="F130" s="7" t="s">
        <v>587</v>
      </c>
      <c r="H130" s="2">
        <v>2012.0</v>
      </c>
      <c r="I130" s="2" t="s">
        <v>588</v>
      </c>
      <c r="J130" s="9" t="s">
        <v>61</v>
      </c>
      <c r="K130" s="9" t="s">
        <v>62</v>
      </c>
      <c r="L130" s="9" t="s">
        <v>69</v>
      </c>
      <c r="M130" s="2" t="s">
        <v>61</v>
      </c>
      <c r="N130" s="2" t="s">
        <v>68</v>
      </c>
      <c r="O130" s="2" t="s">
        <v>63</v>
      </c>
      <c r="P130" s="2" t="s">
        <v>106</v>
      </c>
    </row>
    <row r="131">
      <c r="C131" s="2" t="s">
        <v>589</v>
      </c>
      <c r="D131" s="9" t="s">
        <v>585</v>
      </c>
      <c r="E131" s="2" t="s">
        <v>590</v>
      </c>
      <c r="F131" s="7" t="s">
        <v>591</v>
      </c>
      <c r="H131" s="2">
        <v>2014.0</v>
      </c>
      <c r="I131" s="2" t="s">
        <v>592</v>
      </c>
      <c r="J131" s="2" t="s">
        <v>61</v>
      </c>
      <c r="K131" s="2" t="s">
        <v>62</v>
      </c>
      <c r="L131" s="2" t="s">
        <v>69</v>
      </c>
      <c r="M131" s="2" t="s">
        <v>128</v>
      </c>
      <c r="N131" s="2" t="s">
        <v>63</v>
      </c>
      <c r="O131" s="2" t="s">
        <v>106</v>
      </c>
    </row>
    <row r="132">
      <c r="C132" s="2" t="s">
        <v>593</v>
      </c>
      <c r="D132" s="9" t="s">
        <v>585</v>
      </c>
      <c r="E132" s="2" t="s">
        <v>594</v>
      </c>
      <c r="F132" s="7" t="s">
        <v>595</v>
      </c>
      <c r="H132" s="2">
        <v>2010.0</v>
      </c>
      <c r="I132" s="9" t="s">
        <v>588</v>
      </c>
      <c r="J132" s="2" t="s">
        <v>61</v>
      </c>
      <c r="K132" s="2" t="s">
        <v>62</v>
      </c>
      <c r="L132" s="2" t="s">
        <v>69</v>
      </c>
      <c r="M132" s="2" t="s">
        <v>128</v>
      </c>
      <c r="N132" s="2" t="s">
        <v>63</v>
      </c>
      <c r="O132" s="2" t="s">
        <v>106</v>
      </c>
    </row>
    <row r="133">
      <c r="C133" s="2" t="s">
        <v>596</v>
      </c>
      <c r="D133" s="9" t="s">
        <v>585</v>
      </c>
      <c r="E133" s="2" t="s">
        <v>597</v>
      </c>
      <c r="F133" s="7" t="s">
        <v>598</v>
      </c>
      <c r="H133" s="2">
        <v>2013.0</v>
      </c>
      <c r="I133" s="9" t="s">
        <v>588</v>
      </c>
      <c r="J133" s="2" t="s">
        <v>61</v>
      </c>
      <c r="K133" s="2" t="s">
        <v>62</v>
      </c>
      <c r="L133" s="2" t="s">
        <v>69</v>
      </c>
      <c r="M133" s="2" t="s">
        <v>128</v>
      </c>
      <c r="N133" s="2" t="s">
        <v>63</v>
      </c>
      <c r="O133" s="2" t="s">
        <v>106</v>
      </c>
    </row>
    <row r="134">
      <c r="C134" s="2" t="s">
        <v>599</v>
      </c>
      <c r="D134" s="2" t="s">
        <v>600</v>
      </c>
      <c r="E134" s="2" t="s">
        <v>601</v>
      </c>
      <c r="F134" s="7" t="s">
        <v>602</v>
      </c>
      <c r="H134" s="2">
        <v>2014.0</v>
      </c>
      <c r="I134" s="2" t="s">
        <v>603</v>
      </c>
      <c r="J134" s="2" t="s">
        <v>61</v>
      </c>
      <c r="K134" s="2" t="s">
        <v>62</v>
      </c>
      <c r="L134" s="2" t="s">
        <v>69</v>
      </c>
      <c r="M134" s="2" t="s">
        <v>137</v>
      </c>
      <c r="N134" s="2" t="s">
        <v>68</v>
      </c>
      <c r="O134" s="2" t="s">
        <v>63</v>
      </c>
      <c r="P134" s="2" t="s">
        <v>106</v>
      </c>
    </row>
    <row r="135">
      <c r="C135" s="2" t="s">
        <v>604</v>
      </c>
      <c r="D135" s="2" t="s">
        <v>605</v>
      </c>
      <c r="E135" s="2" t="s">
        <v>606</v>
      </c>
      <c r="F135" s="7" t="s">
        <v>607</v>
      </c>
      <c r="H135" s="2">
        <v>2016.0</v>
      </c>
      <c r="I135" s="2" t="s">
        <v>608</v>
      </c>
      <c r="J135" s="2" t="s">
        <v>61</v>
      </c>
      <c r="K135" s="2" t="s">
        <v>62</v>
      </c>
      <c r="L135" s="2" t="s">
        <v>225</v>
      </c>
      <c r="M135" s="2" t="s">
        <v>137</v>
      </c>
      <c r="N135" s="2" t="s">
        <v>68</v>
      </c>
      <c r="O135" s="2" t="s">
        <v>63</v>
      </c>
      <c r="P135" s="2" t="s">
        <v>106</v>
      </c>
    </row>
    <row r="136">
      <c r="C136" s="2" t="s">
        <v>609</v>
      </c>
      <c r="D136" s="2" t="s">
        <v>610</v>
      </c>
      <c r="E136" s="2" t="s">
        <v>611</v>
      </c>
      <c r="F136" s="7" t="s">
        <v>612</v>
      </c>
      <c r="H136" s="2">
        <v>2014.0</v>
      </c>
      <c r="I136" s="2" t="s">
        <v>613</v>
      </c>
      <c r="J136" s="2" t="s">
        <v>61</v>
      </c>
      <c r="K136" s="2" t="s">
        <v>62</v>
      </c>
      <c r="L136" s="2" t="s">
        <v>225</v>
      </c>
      <c r="M136" s="2" t="s">
        <v>65</v>
      </c>
      <c r="N136" s="2" t="s">
        <v>68</v>
      </c>
      <c r="O136" s="2" t="s">
        <v>63</v>
      </c>
      <c r="P136" s="2" t="s">
        <v>106</v>
      </c>
    </row>
    <row r="137">
      <c r="C137" s="2" t="s">
        <v>614</v>
      </c>
      <c r="D137" s="2" t="s">
        <v>610</v>
      </c>
      <c r="E137" s="2" t="s">
        <v>615</v>
      </c>
      <c r="F137" s="7" t="s">
        <v>616</v>
      </c>
      <c r="H137" s="2">
        <v>2011.0</v>
      </c>
      <c r="I137" s="2" t="s">
        <v>613</v>
      </c>
      <c r="J137" s="9" t="s">
        <v>61</v>
      </c>
      <c r="K137" s="9" t="s">
        <v>62</v>
      </c>
      <c r="L137" s="9" t="s">
        <v>69</v>
      </c>
      <c r="N137" s="2" t="s">
        <v>68</v>
      </c>
      <c r="O137" s="2" t="s">
        <v>63</v>
      </c>
      <c r="P137" s="2" t="s">
        <v>106</v>
      </c>
    </row>
    <row r="138">
      <c r="C138" s="2" t="s">
        <v>617</v>
      </c>
      <c r="D138" s="2" t="s">
        <v>610</v>
      </c>
      <c r="E138" s="2" t="s">
        <v>618</v>
      </c>
      <c r="F138" s="7" t="s">
        <v>619</v>
      </c>
      <c r="H138" s="2">
        <v>2014.0</v>
      </c>
      <c r="I138" s="2" t="s">
        <v>613</v>
      </c>
      <c r="J138" s="9" t="s">
        <v>61</v>
      </c>
      <c r="K138" s="9" t="s">
        <v>62</v>
      </c>
      <c r="L138" s="9" t="s">
        <v>69</v>
      </c>
      <c r="N138" s="2" t="s">
        <v>68</v>
      </c>
      <c r="O138" s="2" t="s">
        <v>63</v>
      </c>
      <c r="P138" s="2" t="s">
        <v>106</v>
      </c>
    </row>
    <row r="139">
      <c r="C139" s="2" t="s">
        <v>620</v>
      </c>
      <c r="D139" s="2" t="s">
        <v>610</v>
      </c>
      <c r="E139" s="2" t="s">
        <v>621</v>
      </c>
      <c r="F139" s="7" t="s">
        <v>622</v>
      </c>
      <c r="H139" s="2">
        <v>2012.0</v>
      </c>
      <c r="I139" s="2" t="s">
        <v>613</v>
      </c>
      <c r="J139" s="9" t="s">
        <v>61</v>
      </c>
      <c r="K139" s="9" t="s">
        <v>62</v>
      </c>
      <c r="L139" s="9" t="s">
        <v>69</v>
      </c>
      <c r="M139" s="9" t="s">
        <v>96</v>
      </c>
      <c r="N139" s="2" t="s">
        <v>63</v>
      </c>
      <c r="O139" s="2" t="s">
        <v>144</v>
      </c>
    </row>
    <row r="140">
      <c r="C140" s="2" t="s">
        <v>623</v>
      </c>
      <c r="D140" s="2" t="s">
        <v>610</v>
      </c>
      <c r="E140" s="2" t="s">
        <v>624</v>
      </c>
      <c r="F140" s="7" t="s">
        <v>625</v>
      </c>
      <c r="H140" s="2">
        <v>2012.0</v>
      </c>
      <c r="I140" s="2" t="s">
        <v>613</v>
      </c>
      <c r="J140" s="9" t="s">
        <v>61</v>
      </c>
      <c r="K140" s="9" t="s">
        <v>62</v>
      </c>
      <c r="L140" s="9" t="s">
        <v>69</v>
      </c>
      <c r="M140" s="9" t="s">
        <v>137</v>
      </c>
      <c r="N140" s="2" t="s">
        <v>226</v>
      </c>
      <c r="O140" s="2" t="s">
        <v>106</v>
      </c>
      <c r="P140" s="2" t="s">
        <v>68</v>
      </c>
    </row>
    <row r="141">
      <c r="C141" s="2" t="s">
        <v>626</v>
      </c>
      <c r="D141" s="2" t="s">
        <v>610</v>
      </c>
      <c r="E141" s="2" t="s">
        <v>627</v>
      </c>
      <c r="F141" s="7" t="s">
        <v>628</v>
      </c>
      <c r="H141" s="2">
        <v>2013.0</v>
      </c>
      <c r="I141" s="2" t="s">
        <v>613</v>
      </c>
      <c r="J141" s="9" t="s">
        <v>61</v>
      </c>
      <c r="K141" s="9" t="s">
        <v>62</v>
      </c>
      <c r="L141" s="9" t="s">
        <v>69</v>
      </c>
      <c r="M141" s="9" t="s">
        <v>96</v>
      </c>
      <c r="N141" s="2" t="s">
        <v>63</v>
      </c>
      <c r="O141" s="2" t="s">
        <v>144</v>
      </c>
    </row>
    <row r="142">
      <c r="C142" s="2" t="s">
        <v>629</v>
      </c>
      <c r="D142" s="2" t="s">
        <v>610</v>
      </c>
      <c r="E142" s="2" t="s">
        <v>630</v>
      </c>
      <c r="F142" s="7" t="s">
        <v>631</v>
      </c>
      <c r="H142" s="2">
        <v>2011.0</v>
      </c>
      <c r="I142" s="2" t="s">
        <v>613</v>
      </c>
      <c r="J142" s="9" t="s">
        <v>61</v>
      </c>
      <c r="K142" s="9" t="s">
        <v>62</v>
      </c>
      <c r="L142" s="9" t="s">
        <v>69</v>
      </c>
      <c r="M142" s="9" t="s">
        <v>324</v>
      </c>
      <c r="N142" s="2" t="s">
        <v>63</v>
      </c>
      <c r="O142" s="2" t="s">
        <v>68</v>
      </c>
      <c r="P142" s="2" t="s">
        <v>106</v>
      </c>
    </row>
    <row r="143">
      <c r="C143" s="2" t="s">
        <v>632</v>
      </c>
      <c r="D143" s="2" t="s">
        <v>215</v>
      </c>
      <c r="E143" s="2" t="s">
        <v>633</v>
      </c>
      <c r="F143" s="7" t="s">
        <v>634</v>
      </c>
      <c r="H143" s="2">
        <v>2015.0</v>
      </c>
      <c r="I143" s="2"/>
      <c r="J143" s="9" t="s">
        <v>61</v>
      </c>
      <c r="K143" s="9" t="s">
        <v>62</v>
      </c>
      <c r="L143" s="9" t="s">
        <v>69</v>
      </c>
      <c r="M143" s="2" t="s">
        <v>224</v>
      </c>
      <c r="N143" s="9" t="s">
        <v>63</v>
      </c>
      <c r="O143" s="9" t="s">
        <v>68</v>
      </c>
      <c r="P143" s="9" t="s">
        <v>106</v>
      </c>
    </row>
    <row r="144">
      <c r="C144" s="2" t="s">
        <v>635</v>
      </c>
      <c r="D144" s="2" t="s">
        <v>636</v>
      </c>
      <c r="E144" s="2" t="s">
        <v>637</v>
      </c>
      <c r="F144" s="7" t="s">
        <v>638</v>
      </c>
      <c r="H144" s="2">
        <v>2015.0</v>
      </c>
      <c r="I144" s="9" t="s">
        <v>639</v>
      </c>
      <c r="J144" s="2" t="s">
        <v>100</v>
      </c>
      <c r="K144" s="2" t="s">
        <v>65</v>
      </c>
      <c r="L144" s="2" t="s">
        <v>69</v>
      </c>
      <c r="M144" s="2" t="s">
        <v>63</v>
      </c>
      <c r="N144" s="2" t="s">
        <v>106</v>
      </c>
      <c r="O144" s="2" t="s">
        <v>68</v>
      </c>
    </row>
    <row r="145">
      <c r="C145" s="2" t="s">
        <v>640</v>
      </c>
      <c r="D145" s="2" t="s">
        <v>641</v>
      </c>
      <c r="E145" s="2" t="s">
        <v>642</v>
      </c>
      <c r="F145" s="7" t="s">
        <v>643</v>
      </c>
      <c r="H145" s="2">
        <v>2015.0</v>
      </c>
      <c r="I145" s="2" t="s">
        <v>215</v>
      </c>
      <c r="J145" s="9" t="s">
        <v>61</v>
      </c>
      <c r="K145" s="9" t="s">
        <v>62</v>
      </c>
      <c r="L145" s="9" t="s">
        <v>69</v>
      </c>
      <c r="M145" s="9" t="s">
        <v>137</v>
      </c>
      <c r="N145" s="9" t="s">
        <v>320</v>
      </c>
      <c r="O145" s="2" t="s">
        <v>68</v>
      </c>
      <c r="P145" s="2" t="s">
        <v>63</v>
      </c>
      <c r="Q145" s="2" t="s">
        <v>65</v>
      </c>
      <c r="R145" s="2" t="s">
        <v>269</v>
      </c>
      <c r="S145" s="2" t="s">
        <v>106</v>
      </c>
    </row>
    <row r="146">
      <c r="C146" s="19">
        <v>160.0</v>
      </c>
      <c r="D146" s="2" t="s">
        <v>644</v>
      </c>
      <c r="E146" s="2" t="s">
        <v>645</v>
      </c>
      <c r="F146" s="7" t="s">
        <v>646</v>
      </c>
      <c r="H146" s="2">
        <v>2015.0</v>
      </c>
      <c r="I146" s="2" t="s">
        <v>647</v>
      </c>
      <c r="J146" s="9" t="s">
        <v>61</v>
      </c>
      <c r="K146" s="9" t="s">
        <v>145</v>
      </c>
      <c r="L146" s="9" t="s">
        <v>69</v>
      </c>
      <c r="M146" s="9" t="s">
        <v>137</v>
      </c>
      <c r="N146" s="9" t="s">
        <v>320</v>
      </c>
      <c r="O146" s="2" t="s">
        <v>68</v>
      </c>
      <c r="P146" s="2" t="s">
        <v>63</v>
      </c>
      <c r="Q146" s="2" t="s">
        <v>65</v>
      </c>
    </row>
    <row r="147">
      <c r="C147" s="2" t="s">
        <v>648</v>
      </c>
      <c r="D147" s="2" t="s">
        <v>649</v>
      </c>
      <c r="E147" s="2" t="s">
        <v>650</v>
      </c>
      <c r="F147" s="7" t="s">
        <v>651</v>
      </c>
      <c r="H147" s="2">
        <v>2012.0</v>
      </c>
      <c r="I147" s="2" t="s">
        <v>613</v>
      </c>
      <c r="J147" s="9" t="s">
        <v>61</v>
      </c>
      <c r="K147" s="9" t="s">
        <v>65</v>
      </c>
      <c r="L147" s="9" t="s">
        <v>69</v>
      </c>
      <c r="M147" s="9" t="s">
        <v>137</v>
      </c>
      <c r="N147" s="9" t="s">
        <v>320</v>
      </c>
      <c r="O147" s="2" t="s">
        <v>68</v>
      </c>
      <c r="P147" s="2" t="s">
        <v>63</v>
      </c>
      <c r="Q147" s="2" t="s">
        <v>65</v>
      </c>
      <c r="R147" s="2" t="s">
        <v>106</v>
      </c>
    </row>
    <row r="148">
      <c r="C148" s="2" t="s">
        <v>652</v>
      </c>
      <c r="D148" s="2" t="s">
        <v>649</v>
      </c>
      <c r="E148" s="2" t="s">
        <v>653</v>
      </c>
      <c r="F148" s="7" t="s">
        <v>654</v>
      </c>
      <c r="H148" s="2">
        <v>2014.0</v>
      </c>
      <c r="I148" s="2" t="s">
        <v>613</v>
      </c>
      <c r="J148" s="2" t="s">
        <v>75</v>
      </c>
      <c r="K148" s="9" t="s">
        <v>65</v>
      </c>
      <c r="L148" s="9" t="s">
        <v>69</v>
      </c>
      <c r="M148" s="9" t="s">
        <v>137</v>
      </c>
      <c r="N148" s="2" t="s">
        <v>330</v>
      </c>
      <c r="O148" s="2" t="s">
        <v>68</v>
      </c>
      <c r="P148" s="2" t="s">
        <v>63</v>
      </c>
      <c r="Q148" s="2" t="s">
        <v>65</v>
      </c>
    </row>
    <row r="149">
      <c r="C149" s="2" t="s">
        <v>655</v>
      </c>
      <c r="D149" s="2" t="s">
        <v>649</v>
      </c>
      <c r="E149" s="2" t="s">
        <v>656</v>
      </c>
      <c r="F149" s="7" t="s">
        <v>657</v>
      </c>
      <c r="H149" s="2">
        <v>2012.0</v>
      </c>
      <c r="I149" s="2" t="s">
        <v>613</v>
      </c>
      <c r="J149" s="9" t="s">
        <v>61</v>
      </c>
      <c r="K149" s="9" t="s">
        <v>65</v>
      </c>
      <c r="L149" s="9" t="s">
        <v>69</v>
      </c>
      <c r="M149" s="9" t="s">
        <v>137</v>
      </c>
      <c r="N149" s="9" t="s">
        <v>320</v>
      </c>
      <c r="O149" s="2" t="s">
        <v>68</v>
      </c>
      <c r="P149" s="2" t="s">
        <v>63</v>
      </c>
      <c r="Q149" s="2" t="s">
        <v>106</v>
      </c>
    </row>
    <row r="150">
      <c r="C150" s="2" t="s">
        <v>658</v>
      </c>
      <c r="D150" s="2" t="s">
        <v>649</v>
      </c>
      <c r="E150" s="2" t="s">
        <v>659</v>
      </c>
      <c r="F150" s="7" t="s">
        <v>660</v>
      </c>
      <c r="H150" s="2">
        <v>2012.0</v>
      </c>
      <c r="I150" s="2" t="s">
        <v>613</v>
      </c>
      <c r="J150" s="9" t="s">
        <v>61</v>
      </c>
      <c r="K150" s="2" t="s">
        <v>167</v>
      </c>
      <c r="L150" s="9" t="s">
        <v>69</v>
      </c>
      <c r="M150" s="9" t="s">
        <v>137</v>
      </c>
      <c r="N150" s="9" t="s">
        <v>320</v>
      </c>
      <c r="O150" s="2" t="s">
        <v>128</v>
      </c>
      <c r="P150" s="2" t="s">
        <v>176</v>
      </c>
      <c r="Q150" s="2" t="s">
        <v>63</v>
      </c>
      <c r="R150" s="2" t="s">
        <v>106</v>
      </c>
    </row>
    <row r="151">
      <c r="C151" s="2" t="s">
        <v>661</v>
      </c>
      <c r="D151" s="2" t="s">
        <v>649</v>
      </c>
      <c r="E151" s="2" t="s">
        <v>662</v>
      </c>
      <c r="F151" s="7" t="s">
        <v>663</v>
      </c>
      <c r="H151" s="2">
        <v>2014.0</v>
      </c>
      <c r="I151" s="2" t="s">
        <v>613</v>
      </c>
      <c r="J151" s="9" t="s">
        <v>61</v>
      </c>
      <c r="K151" s="9" t="s">
        <v>167</v>
      </c>
      <c r="L151" s="9" t="s">
        <v>69</v>
      </c>
      <c r="M151" s="9" t="s">
        <v>137</v>
      </c>
      <c r="N151" s="2" t="s">
        <v>65</v>
      </c>
      <c r="O151" s="2" t="s">
        <v>68</v>
      </c>
      <c r="P151" s="2" t="s">
        <v>126</v>
      </c>
      <c r="Q151" s="2" t="s">
        <v>106</v>
      </c>
      <c r="R151" s="2" t="s">
        <v>63</v>
      </c>
    </row>
    <row r="152">
      <c r="C152" s="2" t="s">
        <v>664</v>
      </c>
      <c r="D152" s="2" t="s">
        <v>649</v>
      </c>
      <c r="E152" s="2" t="s">
        <v>665</v>
      </c>
      <c r="F152" s="7" t="s">
        <v>666</v>
      </c>
      <c r="H152" s="2">
        <v>2014.0</v>
      </c>
      <c r="I152" s="2" t="s">
        <v>613</v>
      </c>
      <c r="J152" s="2" t="s">
        <v>75</v>
      </c>
      <c r="K152" s="2" t="s">
        <v>69</v>
      </c>
      <c r="L152" s="2" t="s">
        <v>96</v>
      </c>
      <c r="M152" s="9" t="s">
        <v>137</v>
      </c>
      <c r="N152" s="2" t="s">
        <v>65</v>
      </c>
      <c r="O152" s="2"/>
      <c r="P152" s="2" t="s">
        <v>126</v>
      </c>
      <c r="Q152" s="2" t="s">
        <v>106</v>
      </c>
      <c r="R152" s="2" t="s">
        <v>63</v>
      </c>
    </row>
    <row r="153">
      <c r="C153" s="2" t="s">
        <v>667</v>
      </c>
      <c r="D153" s="2" t="s">
        <v>649</v>
      </c>
      <c r="E153" s="2" t="s">
        <v>668</v>
      </c>
      <c r="F153" s="7" t="s">
        <v>669</v>
      </c>
      <c r="H153" s="2">
        <v>2014.0</v>
      </c>
      <c r="I153" s="2" t="s">
        <v>613</v>
      </c>
      <c r="J153" s="2" t="s">
        <v>61</v>
      </c>
      <c r="K153" s="9" t="s">
        <v>167</v>
      </c>
      <c r="L153" s="9" t="s">
        <v>137</v>
      </c>
      <c r="M153" s="2" t="s">
        <v>96</v>
      </c>
      <c r="N153" s="2" t="s">
        <v>65</v>
      </c>
      <c r="O153" s="2" t="s">
        <v>670</v>
      </c>
      <c r="P153" s="2" t="s">
        <v>126</v>
      </c>
      <c r="Q153" s="2" t="s">
        <v>77</v>
      </c>
    </row>
    <row r="154">
      <c r="C154" s="2" t="s">
        <v>671</v>
      </c>
      <c r="D154" s="2" t="s">
        <v>649</v>
      </c>
      <c r="E154" s="2" t="s">
        <v>672</v>
      </c>
      <c r="F154" s="7" t="s">
        <v>673</v>
      </c>
      <c r="H154" s="2">
        <v>2014.0</v>
      </c>
      <c r="I154" s="2" t="s">
        <v>613</v>
      </c>
      <c r="J154" s="2" t="s">
        <v>61</v>
      </c>
      <c r="K154" s="9" t="s">
        <v>69</v>
      </c>
      <c r="L154" s="2" t="s">
        <v>320</v>
      </c>
      <c r="M154" s="2" t="s">
        <v>670</v>
      </c>
      <c r="N154" s="2" t="s">
        <v>65</v>
      </c>
      <c r="O154" s="2" t="s">
        <v>670</v>
      </c>
      <c r="P154" s="2" t="s">
        <v>126</v>
      </c>
      <c r="Q154" s="2" t="s">
        <v>77</v>
      </c>
      <c r="R154" s="2" t="s">
        <v>106</v>
      </c>
      <c r="S154" s="2" t="s">
        <v>68</v>
      </c>
    </row>
    <row r="155">
      <c r="C155" s="20" t="s">
        <v>674</v>
      </c>
      <c r="D155" s="2" t="s">
        <v>649</v>
      </c>
      <c r="E155" s="2" t="s">
        <v>675</v>
      </c>
      <c r="F155" s="7" t="s">
        <v>676</v>
      </c>
      <c r="H155" s="2">
        <v>2014.0</v>
      </c>
      <c r="I155" s="2" t="s">
        <v>613</v>
      </c>
      <c r="J155" s="2" t="s">
        <v>61</v>
      </c>
      <c r="K155" s="9" t="s">
        <v>69</v>
      </c>
      <c r="L155" s="9" t="s">
        <v>75</v>
      </c>
      <c r="M155" s="2" t="s">
        <v>68</v>
      </c>
      <c r="N155" s="2" t="s">
        <v>65</v>
      </c>
      <c r="O155" s="2" t="s">
        <v>63</v>
      </c>
      <c r="P155" s="2" t="s">
        <v>106</v>
      </c>
    </row>
    <row r="156" ht="15.75" customHeight="1">
      <c r="C156" s="2" t="s">
        <v>677</v>
      </c>
      <c r="D156" s="2" t="s">
        <v>649</v>
      </c>
      <c r="E156" s="2" t="s">
        <v>678</v>
      </c>
      <c r="F156" s="7" t="s">
        <v>679</v>
      </c>
      <c r="H156" s="2">
        <v>2014.0</v>
      </c>
      <c r="I156" s="2" t="s">
        <v>613</v>
      </c>
      <c r="J156" s="9" t="s">
        <v>61</v>
      </c>
      <c r="K156" s="9" t="s">
        <v>69</v>
      </c>
      <c r="L156" s="9" t="s">
        <v>167</v>
      </c>
      <c r="M156" s="2" t="s">
        <v>176</v>
      </c>
      <c r="N156" s="2" t="s">
        <v>128</v>
      </c>
      <c r="O156" s="2" t="s">
        <v>63</v>
      </c>
      <c r="P156" s="2" t="s">
        <v>106</v>
      </c>
    </row>
    <row r="157">
      <c r="C157" s="2" t="s">
        <v>680</v>
      </c>
      <c r="D157" s="2" t="s">
        <v>649</v>
      </c>
      <c r="E157" s="2" t="s">
        <v>681</v>
      </c>
      <c r="F157" s="7" t="s">
        <v>682</v>
      </c>
      <c r="H157" s="2">
        <v>2014.0</v>
      </c>
      <c r="I157" s="2" t="s">
        <v>613</v>
      </c>
      <c r="J157" s="9" t="s">
        <v>61</v>
      </c>
      <c r="K157" s="9" t="s">
        <v>69</v>
      </c>
      <c r="L157" s="2" t="s">
        <v>167</v>
      </c>
      <c r="M157" s="9" t="s">
        <v>68</v>
      </c>
      <c r="N157" s="2" t="s">
        <v>63</v>
      </c>
      <c r="O157" s="2" t="s">
        <v>106</v>
      </c>
      <c r="P157" s="2" t="s">
        <v>65</v>
      </c>
    </row>
    <row r="158">
      <c r="C158" s="2" t="s">
        <v>683</v>
      </c>
      <c r="D158" s="2" t="s">
        <v>649</v>
      </c>
      <c r="E158" s="2" t="s">
        <v>684</v>
      </c>
      <c r="F158" s="7" t="s">
        <v>685</v>
      </c>
      <c r="H158" s="2">
        <v>2014.0</v>
      </c>
      <c r="I158" s="2" t="s">
        <v>613</v>
      </c>
      <c r="J158" s="2" t="s">
        <v>61</v>
      </c>
      <c r="K158" s="9" t="s">
        <v>69</v>
      </c>
      <c r="L158" s="9" t="s">
        <v>167</v>
      </c>
      <c r="M158" s="2" t="s">
        <v>224</v>
      </c>
      <c r="N158" s="2" t="s">
        <v>68</v>
      </c>
      <c r="O158" s="2" t="s">
        <v>65</v>
      </c>
      <c r="P158" s="2" t="s">
        <v>63</v>
      </c>
      <c r="Q158" s="2" t="s">
        <v>106</v>
      </c>
    </row>
    <row r="159">
      <c r="C159" s="2" t="s">
        <v>686</v>
      </c>
      <c r="D159" s="2" t="s">
        <v>649</v>
      </c>
      <c r="E159" s="2" t="s">
        <v>687</v>
      </c>
      <c r="F159" s="7" t="s">
        <v>688</v>
      </c>
      <c r="H159" s="2">
        <v>2014.0</v>
      </c>
      <c r="I159" s="2" t="s">
        <v>613</v>
      </c>
      <c r="J159" s="9" t="s">
        <v>61</v>
      </c>
      <c r="K159" s="9" t="s">
        <v>69</v>
      </c>
      <c r="L159" s="9" t="s">
        <v>167</v>
      </c>
      <c r="M159" s="2" t="s">
        <v>68</v>
      </c>
      <c r="N159" s="2" t="s">
        <v>65</v>
      </c>
      <c r="O159" s="2" t="s">
        <v>63</v>
      </c>
      <c r="P159" s="2" t="s">
        <v>137</v>
      </c>
      <c r="Q159" s="2" t="s">
        <v>106</v>
      </c>
    </row>
    <row r="160">
      <c r="C160" s="2" t="s">
        <v>689</v>
      </c>
      <c r="D160" s="2" t="s">
        <v>649</v>
      </c>
      <c r="E160" s="2" t="s">
        <v>690</v>
      </c>
      <c r="F160" s="7" t="s">
        <v>691</v>
      </c>
      <c r="H160" s="2">
        <v>2014.0</v>
      </c>
      <c r="I160" s="2" t="s">
        <v>613</v>
      </c>
      <c r="J160" s="9" t="s">
        <v>61</v>
      </c>
      <c r="K160" s="9" t="s">
        <v>69</v>
      </c>
      <c r="L160" s="9" t="s">
        <v>65</v>
      </c>
      <c r="M160" s="2" t="s">
        <v>68</v>
      </c>
      <c r="N160" s="2" t="s">
        <v>65</v>
      </c>
      <c r="O160" s="2" t="s">
        <v>63</v>
      </c>
      <c r="P160" s="2" t="s">
        <v>137</v>
      </c>
      <c r="Q160" s="2" t="s">
        <v>106</v>
      </c>
    </row>
    <row r="161">
      <c r="C161" s="2" t="s">
        <v>692</v>
      </c>
      <c r="D161" s="2" t="s">
        <v>649</v>
      </c>
      <c r="E161" s="2" t="s">
        <v>693</v>
      </c>
      <c r="F161" s="7" t="s">
        <v>694</v>
      </c>
      <c r="H161" s="2">
        <v>2014.0</v>
      </c>
      <c r="I161" s="2" t="s">
        <v>613</v>
      </c>
      <c r="J161" s="2" t="s">
        <v>118</v>
      </c>
      <c r="K161" s="9" t="s">
        <v>69</v>
      </c>
      <c r="L161" s="9" t="s">
        <v>65</v>
      </c>
      <c r="M161" s="2" t="s">
        <v>68</v>
      </c>
      <c r="N161" s="2" t="s">
        <v>65</v>
      </c>
      <c r="O161" s="2" t="s">
        <v>63</v>
      </c>
      <c r="P161" s="2" t="s">
        <v>137</v>
      </c>
      <c r="Q161" s="2" t="s">
        <v>106</v>
      </c>
    </row>
    <row r="162">
      <c r="C162" s="2" t="s">
        <v>695</v>
      </c>
      <c r="D162" s="2" t="s">
        <v>649</v>
      </c>
      <c r="E162" s="2" t="s">
        <v>696</v>
      </c>
      <c r="F162" s="7" t="s">
        <v>697</v>
      </c>
      <c r="H162" s="2">
        <v>2011.0</v>
      </c>
      <c r="I162" s="2" t="s">
        <v>613</v>
      </c>
      <c r="J162" s="2" t="s">
        <v>100</v>
      </c>
      <c r="K162" s="2" t="s">
        <v>68</v>
      </c>
      <c r="L162" s="9" t="s">
        <v>65</v>
      </c>
      <c r="M162" s="2" t="s">
        <v>106</v>
      </c>
      <c r="N162" s="2" t="s">
        <v>65</v>
      </c>
      <c r="O162" s="2" t="s">
        <v>63</v>
      </c>
      <c r="P162" s="2" t="s">
        <v>137</v>
      </c>
      <c r="Q162" s="2" t="s">
        <v>106</v>
      </c>
    </row>
    <row r="163">
      <c r="C163" s="2" t="s">
        <v>698</v>
      </c>
      <c r="D163" s="2" t="s">
        <v>649</v>
      </c>
      <c r="E163" s="2" t="s">
        <v>699</v>
      </c>
      <c r="F163" s="7" t="s">
        <v>700</v>
      </c>
      <c r="H163" s="2">
        <v>2010.0</v>
      </c>
      <c r="I163" s="2" t="s">
        <v>613</v>
      </c>
      <c r="J163" s="9" t="s">
        <v>100</v>
      </c>
      <c r="K163" s="9" t="s">
        <v>68</v>
      </c>
      <c r="L163" s="9" t="s">
        <v>65</v>
      </c>
      <c r="N163" s="2" t="s">
        <v>65</v>
      </c>
      <c r="O163" s="2" t="s">
        <v>63</v>
      </c>
      <c r="P163" s="2" t="s">
        <v>137</v>
      </c>
      <c r="Q163" s="2" t="s">
        <v>106</v>
      </c>
    </row>
    <row r="164">
      <c r="C164" s="2" t="s">
        <v>701</v>
      </c>
      <c r="D164" s="2" t="s">
        <v>649</v>
      </c>
      <c r="E164" s="2" t="s">
        <v>702</v>
      </c>
      <c r="F164" s="7" t="s">
        <v>703</v>
      </c>
      <c r="H164" s="2">
        <v>2010.0</v>
      </c>
      <c r="I164" s="2" t="s">
        <v>613</v>
      </c>
      <c r="J164" s="9" t="s">
        <v>61</v>
      </c>
      <c r="K164" s="9" t="s">
        <v>69</v>
      </c>
      <c r="L164" s="9" t="s">
        <v>65</v>
      </c>
      <c r="M164" s="2" t="s">
        <v>68</v>
      </c>
      <c r="N164" s="2" t="s">
        <v>65</v>
      </c>
      <c r="O164" s="2" t="s">
        <v>63</v>
      </c>
      <c r="P164" s="2" t="s">
        <v>137</v>
      </c>
      <c r="Q164" s="2" t="s">
        <v>106</v>
      </c>
    </row>
    <row r="165">
      <c r="C165" s="2" t="s">
        <v>704</v>
      </c>
      <c r="D165" s="2" t="s">
        <v>649</v>
      </c>
      <c r="E165" s="2" t="s">
        <v>705</v>
      </c>
      <c r="F165" s="7" t="s">
        <v>706</v>
      </c>
      <c r="H165" s="2">
        <v>2009.0</v>
      </c>
      <c r="I165" s="2" t="s">
        <v>613</v>
      </c>
      <c r="J165" s="9" t="s">
        <v>69</v>
      </c>
      <c r="K165" s="9" t="s">
        <v>65</v>
      </c>
      <c r="L165" s="2" t="s">
        <v>68</v>
      </c>
      <c r="M165" s="2" t="s">
        <v>61</v>
      </c>
      <c r="N165" s="2" t="s">
        <v>65</v>
      </c>
      <c r="O165" s="2" t="s">
        <v>63</v>
      </c>
      <c r="P165" s="2" t="s">
        <v>137</v>
      </c>
      <c r="Q165" s="2" t="s">
        <v>106</v>
      </c>
    </row>
    <row r="166">
      <c r="C166" s="2" t="s">
        <v>707</v>
      </c>
      <c r="D166" s="2" t="s">
        <v>649</v>
      </c>
      <c r="E166" s="2" t="s">
        <v>708</v>
      </c>
      <c r="F166" s="7" t="s">
        <v>709</v>
      </c>
      <c r="H166" s="2">
        <v>2009.0</v>
      </c>
      <c r="I166" s="2" t="s">
        <v>613</v>
      </c>
      <c r="J166" s="9" t="s">
        <v>69</v>
      </c>
      <c r="K166" s="9" t="s">
        <v>65</v>
      </c>
      <c r="L166" s="9" t="s">
        <v>68</v>
      </c>
      <c r="M166" s="2" t="s">
        <v>61</v>
      </c>
      <c r="N166" s="2" t="s">
        <v>65</v>
      </c>
      <c r="O166" s="2" t="s">
        <v>63</v>
      </c>
      <c r="P166" s="2" t="s">
        <v>137</v>
      </c>
      <c r="Q166" s="2" t="s">
        <v>106</v>
      </c>
    </row>
    <row r="167">
      <c r="C167" s="2" t="s">
        <v>710</v>
      </c>
      <c r="D167" s="2" t="s">
        <v>649</v>
      </c>
      <c r="E167" s="2" t="s">
        <v>711</v>
      </c>
      <c r="F167" s="7" t="s">
        <v>712</v>
      </c>
      <c r="H167" s="2">
        <v>2009.0</v>
      </c>
      <c r="I167" s="2" t="s">
        <v>613</v>
      </c>
      <c r="J167" s="2" t="s">
        <v>69</v>
      </c>
      <c r="K167" s="9" t="s">
        <v>65</v>
      </c>
      <c r="L167" s="9" t="s">
        <v>68</v>
      </c>
      <c r="M167" s="2" t="s">
        <v>106</v>
      </c>
      <c r="N167" s="2" t="s">
        <v>65</v>
      </c>
      <c r="O167" s="2" t="s">
        <v>63</v>
      </c>
      <c r="P167" s="2" t="s">
        <v>137</v>
      </c>
      <c r="Q167" s="2" t="s">
        <v>61</v>
      </c>
    </row>
    <row r="168">
      <c r="C168" s="2" t="s">
        <v>713</v>
      </c>
      <c r="D168" s="2" t="s">
        <v>649</v>
      </c>
      <c r="E168" s="2" t="s">
        <v>714</v>
      </c>
      <c r="F168" s="7" t="s">
        <v>715</v>
      </c>
      <c r="H168" s="2">
        <v>2009.0</v>
      </c>
      <c r="I168" s="2" t="s">
        <v>613</v>
      </c>
      <c r="J168" s="9" t="s">
        <v>69</v>
      </c>
      <c r="K168" s="9" t="s">
        <v>65</v>
      </c>
      <c r="L168" s="9" t="s">
        <v>68</v>
      </c>
      <c r="M168" s="9" t="s">
        <v>167</v>
      </c>
      <c r="N168" s="2" t="s">
        <v>226</v>
      </c>
      <c r="O168" s="2" t="s">
        <v>106</v>
      </c>
    </row>
    <row r="169">
      <c r="C169" s="2" t="s">
        <v>716</v>
      </c>
      <c r="D169" s="2" t="s">
        <v>649</v>
      </c>
      <c r="E169" s="2" t="s">
        <v>717</v>
      </c>
      <c r="F169" s="7" t="s">
        <v>718</v>
      </c>
      <c r="H169" s="2">
        <v>2009.0</v>
      </c>
      <c r="I169" s="2" t="s">
        <v>613</v>
      </c>
      <c r="J169" s="9" t="s">
        <v>69</v>
      </c>
      <c r="K169" s="9" t="s">
        <v>65</v>
      </c>
      <c r="L169" s="9" t="s">
        <v>68</v>
      </c>
      <c r="M169" s="9" t="s">
        <v>167</v>
      </c>
      <c r="N169" s="2" t="s">
        <v>63</v>
      </c>
      <c r="O169" s="2" t="s">
        <v>106</v>
      </c>
    </row>
    <row r="170">
      <c r="C170" s="2" t="s">
        <v>719</v>
      </c>
      <c r="D170" s="2" t="s">
        <v>649</v>
      </c>
      <c r="E170" s="2" t="s">
        <v>720</v>
      </c>
      <c r="F170" s="7" t="s">
        <v>721</v>
      </c>
      <c r="H170" s="2">
        <v>2009.0</v>
      </c>
      <c r="I170" s="2" t="s">
        <v>613</v>
      </c>
      <c r="J170" s="9" t="s">
        <v>69</v>
      </c>
      <c r="K170" s="9" t="s">
        <v>65</v>
      </c>
      <c r="L170" s="9" t="s">
        <v>68</v>
      </c>
      <c r="M170" s="9" t="s">
        <v>167</v>
      </c>
      <c r="N170" s="2" t="s">
        <v>63</v>
      </c>
      <c r="O170" s="2" t="s">
        <v>106</v>
      </c>
    </row>
    <row r="171">
      <c r="C171" s="2" t="s">
        <v>722</v>
      </c>
      <c r="D171" s="2" t="s">
        <v>723</v>
      </c>
      <c r="E171" s="2" t="s">
        <v>724</v>
      </c>
      <c r="F171" s="7" t="s">
        <v>725</v>
      </c>
      <c r="H171" s="2">
        <v>2016.0</v>
      </c>
      <c r="I171" s="2" t="s">
        <v>215</v>
      </c>
      <c r="J171" s="9" t="s">
        <v>69</v>
      </c>
      <c r="K171" s="9" t="s">
        <v>65</v>
      </c>
      <c r="L171" s="2" t="s">
        <v>62</v>
      </c>
      <c r="M171" s="9" t="s">
        <v>167</v>
      </c>
      <c r="N171" s="2" t="s">
        <v>63</v>
      </c>
      <c r="O171" s="2" t="s">
        <v>96</v>
      </c>
      <c r="P171" s="2" t="s">
        <v>144</v>
      </c>
    </row>
    <row r="172">
      <c r="C172" s="2" t="s">
        <v>726</v>
      </c>
      <c r="D172" s="2" t="s">
        <v>644</v>
      </c>
      <c r="E172" s="2" t="s">
        <v>727</v>
      </c>
      <c r="F172" s="7" t="s">
        <v>728</v>
      </c>
      <c r="H172" s="2">
        <v>2012.0</v>
      </c>
      <c r="I172" s="2" t="s">
        <v>215</v>
      </c>
      <c r="J172" s="9" t="s">
        <v>65</v>
      </c>
      <c r="K172" s="2" t="s">
        <v>61</v>
      </c>
      <c r="L172" s="2" t="s">
        <v>145</v>
      </c>
      <c r="M172" s="2" t="s">
        <v>63</v>
      </c>
      <c r="N172" s="2" t="s">
        <v>96</v>
      </c>
      <c r="O172" s="2" t="s">
        <v>137</v>
      </c>
    </row>
    <row r="173">
      <c r="C173" s="2" t="s">
        <v>729</v>
      </c>
      <c r="D173" s="2" t="s">
        <v>644</v>
      </c>
      <c r="E173" s="2" t="s">
        <v>730</v>
      </c>
      <c r="F173" s="7" t="s">
        <v>731</v>
      </c>
      <c r="H173" s="2">
        <v>2012.0</v>
      </c>
      <c r="I173" s="2" t="s">
        <v>59</v>
      </c>
      <c r="J173" s="9" t="s">
        <v>65</v>
      </c>
      <c r="K173" s="9" t="s">
        <v>61</v>
      </c>
      <c r="L173" s="9" t="s">
        <v>145</v>
      </c>
      <c r="M173" s="2" t="s">
        <v>63</v>
      </c>
      <c r="N173" s="2" t="s">
        <v>68</v>
      </c>
      <c r="O173" s="2" t="s">
        <v>137</v>
      </c>
    </row>
    <row r="174">
      <c r="C174" s="2" t="s">
        <v>732</v>
      </c>
      <c r="D174" s="2" t="s">
        <v>644</v>
      </c>
      <c r="E174" s="2" t="s">
        <v>733</v>
      </c>
      <c r="F174" s="7" t="s">
        <v>734</v>
      </c>
      <c r="H174" s="2">
        <v>2013.0</v>
      </c>
      <c r="I174" s="2" t="s">
        <v>59</v>
      </c>
      <c r="J174" s="9" t="s">
        <v>69</v>
      </c>
      <c r="K174" s="9" t="s">
        <v>65</v>
      </c>
      <c r="L174" s="9" t="s">
        <v>62</v>
      </c>
      <c r="M174" s="9" t="s">
        <v>167</v>
      </c>
      <c r="N174" s="2" t="s">
        <v>96</v>
      </c>
      <c r="O174" s="2" t="s">
        <v>106</v>
      </c>
      <c r="P174" s="2" t="s">
        <v>63</v>
      </c>
    </row>
    <row r="175">
      <c r="C175" s="2" t="s">
        <v>735</v>
      </c>
      <c r="D175" s="2" t="s">
        <v>736</v>
      </c>
      <c r="E175" s="2" t="s">
        <v>737</v>
      </c>
      <c r="F175" s="7" t="s">
        <v>738</v>
      </c>
      <c r="H175" s="2">
        <v>2013.0</v>
      </c>
      <c r="I175" s="2" t="s">
        <v>739</v>
      </c>
      <c r="J175" s="2" t="s">
        <v>158</v>
      </c>
      <c r="K175" s="2" t="s">
        <v>61</v>
      </c>
      <c r="L175" s="9" t="s">
        <v>137</v>
      </c>
      <c r="M175" s="2" t="s">
        <v>62</v>
      </c>
      <c r="N175" s="2" t="s">
        <v>189</v>
      </c>
      <c r="O175" s="2" t="s">
        <v>96</v>
      </c>
      <c r="P175" s="2" t="s">
        <v>63</v>
      </c>
      <c r="Q175" s="2" t="s">
        <v>78</v>
      </c>
    </row>
    <row r="176">
      <c r="C176" s="2" t="s">
        <v>740</v>
      </c>
      <c r="D176" s="2" t="s">
        <v>736</v>
      </c>
      <c r="E176" s="2" t="s">
        <v>741</v>
      </c>
      <c r="F176" s="7" t="s">
        <v>742</v>
      </c>
      <c r="H176" s="2">
        <v>2013.0</v>
      </c>
      <c r="I176" s="9" t="s">
        <v>739</v>
      </c>
      <c r="J176" s="9" t="s">
        <v>69</v>
      </c>
      <c r="K176" s="9" t="s">
        <v>65</v>
      </c>
      <c r="L176" s="9" t="s">
        <v>61</v>
      </c>
      <c r="M176" s="9" t="s">
        <v>137</v>
      </c>
      <c r="N176" s="2" t="s">
        <v>226</v>
      </c>
      <c r="O176" s="2" t="s">
        <v>106</v>
      </c>
      <c r="P176" s="2" t="s">
        <v>68</v>
      </c>
    </row>
    <row r="177">
      <c r="C177" s="2" t="s">
        <v>743</v>
      </c>
      <c r="D177" s="2" t="s">
        <v>736</v>
      </c>
      <c r="E177" s="2" t="s">
        <v>744</v>
      </c>
      <c r="F177" s="7" t="s">
        <v>745</v>
      </c>
      <c r="H177" s="2">
        <v>2013.0</v>
      </c>
      <c r="I177" s="9" t="s">
        <v>739</v>
      </c>
      <c r="J177" s="9" t="s">
        <v>69</v>
      </c>
      <c r="K177" s="9" t="s">
        <v>65</v>
      </c>
      <c r="L177" s="9" t="s">
        <v>61</v>
      </c>
      <c r="M177" s="9" t="s">
        <v>137</v>
      </c>
      <c r="N177" s="2" t="s">
        <v>226</v>
      </c>
      <c r="O177" s="2" t="s">
        <v>106</v>
      </c>
      <c r="P177" s="2" t="s">
        <v>68</v>
      </c>
    </row>
    <row r="178">
      <c r="C178" s="2" t="s">
        <v>746</v>
      </c>
      <c r="D178" s="2" t="s">
        <v>736</v>
      </c>
      <c r="E178" s="2" t="s">
        <v>747</v>
      </c>
      <c r="F178" s="7" t="s">
        <v>748</v>
      </c>
      <c r="H178" s="2">
        <v>2013.0</v>
      </c>
      <c r="I178" s="9" t="s">
        <v>739</v>
      </c>
      <c r="J178" s="9" t="s">
        <v>69</v>
      </c>
      <c r="K178" s="9" t="s">
        <v>65</v>
      </c>
      <c r="L178" s="9" t="s">
        <v>61</v>
      </c>
      <c r="M178" s="9" t="s">
        <v>137</v>
      </c>
      <c r="N178" s="2" t="s">
        <v>226</v>
      </c>
      <c r="O178" s="2" t="s">
        <v>106</v>
      </c>
      <c r="P178" s="2" t="s">
        <v>68</v>
      </c>
    </row>
    <row r="179">
      <c r="C179" s="2" t="s">
        <v>749</v>
      </c>
      <c r="D179" s="2" t="s">
        <v>736</v>
      </c>
      <c r="E179" s="2" t="s">
        <v>750</v>
      </c>
      <c r="F179" s="7" t="s">
        <v>751</v>
      </c>
      <c r="H179" s="2">
        <v>2013.0</v>
      </c>
      <c r="I179" s="9" t="s">
        <v>739</v>
      </c>
      <c r="J179" s="2" t="s">
        <v>69</v>
      </c>
      <c r="K179" s="9" t="s">
        <v>65</v>
      </c>
      <c r="L179" s="9" t="s">
        <v>61</v>
      </c>
      <c r="M179" s="9" t="s">
        <v>137</v>
      </c>
      <c r="N179" s="2" t="s">
        <v>226</v>
      </c>
      <c r="O179" s="2" t="s">
        <v>106</v>
      </c>
      <c r="P179" s="2" t="s">
        <v>68</v>
      </c>
    </row>
    <row r="180">
      <c r="C180" s="2" t="s">
        <v>752</v>
      </c>
      <c r="D180" s="2" t="s">
        <v>736</v>
      </c>
      <c r="E180" s="2" t="s">
        <v>753</v>
      </c>
      <c r="F180" s="7" t="s">
        <v>754</v>
      </c>
      <c r="H180" s="2">
        <v>2013.0</v>
      </c>
      <c r="I180" s="9" t="s">
        <v>739</v>
      </c>
      <c r="J180" s="9" t="s">
        <v>69</v>
      </c>
      <c r="K180" s="9" t="s">
        <v>65</v>
      </c>
      <c r="L180" s="9" t="s">
        <v>61</v>
      </c>
      <c r="M180" s="9" t="s">
        <v>282</v>
      </c>
      <c r="N180" s="9" t="s">
        <v>137</v>
      </c>
      <c r="O180" s="2" t="s">
        <v>106</v>
      </c>
      <c r="P180" s="2" t="s">
        <v>68</v>
      </c>
      <c r="Q180" s="2" t="s">
        <v>63</v>
      </c>
    </row>
    <row r="181">
      <c r="C181" s="2" t="s">
        <v>755</v>
      </c>
      <c r="D181" s="2" t="s">
        <v>736</v>
      </c>
      <c r="E181" s="21" t="s">
        <v>756</v>
      </c>
      <c r="F181" s="7" t="s">
        <v>757</v>
      </c>
      <c r="H181" s="2">
        <v>2013.0</v>
      </c>
      <c r="I181" s="9" t="s">
        <v>739</v>
      </c>
      <c r="J181" s="9" t="s">
        <v>69</v>
      </c>
      <c r="K181" s="9" t="s">
        <v>65</v>
      </c>
      <c r="L181" s="9" t="s">
        <v>61</v>
      </c>
      <c r="M181" s="9" t="s">
        <v>282</v>
      </c>
      <c r="N181" s="9" t="s">
        <v>137</v>
      </c>
      <c r="O181" s="2" t="s">
        <v>106</v>
      </c>
      <c r="P181" s="2" t="s">
        <v>269</v>
      </c>
      <c r="Q181" s="2" t="s">
        <v>68</v>
      </c>
    </row>
    <row r="182">
      <c r="C182" s="2" t="s">
        <v>758</v>
      </c>
      <c r="D182" s="2" t="s">
        <v>736</v>
      </c>
      <c r="E182" s="2" t="s">
        <v>759</v>
      </c>
      <c r="F182" s="7" t="s">
        <v>760</v>
      </c>
      <c r="H182" s="2">
        <v>2013.0</v>
      </c>
      <c r="I182" s="9" t="s">
        <v>739</v>
      </c>
      <c r="J182" s="9" t="s">
        <v>65</v>
      </c>
      <c r="K182" s="9" t="s">
        <v>61</v>
      </c>
      <c r="L182" s="9" t="s">
        <v>282</v>
      </c>
      <c r="M182" s="9" t="s">
        <v>137</v>
      </c>
      <c r="N182" s="2" t="s">
        <v>226</v>
      </c>
      <c r="O182" s="2" t="s">
        <v>106</v>
      </c>
      <c r="P182" s="2" t="s">
        <v>68</v>
      </c>
    </row>
    <row r="183">
      <c r="C183" s="2" t="s">
        <v>761</v>
      </c>
      <c r="D183" s="2" t="s">
        <v>736</v>
      </c>
      <c r="E183" s="2" t="s">
        <v>762</v>
      </c>
      <c r="F183" s="7" t="s">
        <v>763</v>
      </c>
      <c r="H183" s="2">
        <v>2011.0</v>
      </c>
      <c r="I183" s="9" t="s">
        <v>739</v>
      </c>
      <c r="J183" s="9" t="s">
        <v>69</v>
      </c>
      <c r="K183" s="9" t="s">
        <v>65</v>
      </c>
      <c r="L183" s="9" t="s">
        <v>61</v>
      </c>
      <c r="M183" s="9" t="s">
        <v>282</v>
      </c>
      <c r="N183" s="9" t="s">
        <v>137</v>
      </c>
      <c r="O183" s="2" t="s">
        <v>106</v>
      </c>
      <c r="P183" s="2" t="s">
        <v>68</v>
      </c>
      <c r="Q183" s="2" t="s">
        <v>269</v>
      </c>
    </row>
    <row r="184">
      <c r="C184" s="2" t="s">
        <v>764</v>
      </c>
      <c r="D184" s="2" t="s">
        <v>736</v>
      </c>
      <c r="E184" s="2" t="s">
        <v>765</v>
      </c>
      <c r="F184" s="7" t="s">
        <v>766</v>
      </c>
      <c r="H184" s="2">
        <v>2007.0</v>
      </c>
      <c r="I184" s="9" t="s">
        <v>739</v>
      </c>
      <c r="J184" s="9" t="s">
        <v>69</v>
      </c>
      <c r="K184" s="9" t="s">
        <v>65</v>
      </c>
      <c r="L184" s="9" t="s">
        <v>61</v>
      </c>
      <c r="M184" s="9" t="s">
        <v>282</v>
      </c>
      <c r="N184" s="9" t="s">
        <v>137</v>
      </c>
      <c r="O184" s="2" t="s">
        <v>106</v>
      </c>
      <c r="P184" s="2" t="s">
        <v>68</v>
      </c>
      <c r="Q184" s="2" t="s">
        <v>226</v>
      </c>
    </row>
    <row r="185">
      <c r="C185" s="2" t="s">
        <v>767</v>
      </c>
      <c r="D185" s="2" t="s">
        <v>736</v>
      </c>
      <c r="E185" s="2" t="s">
        <v>768</v>
      </c>
      <c r="F185" s="7" t="s">
        <v>769</v>
      </c>
      <c r="H185" s="2">
        <v>2007.0</v>
      </c>
      <c r="I185" s="9" t="s">
        <v>739</v>
      </c>
      <c r="J185" s="9" t="s">
        <v>69</v>
      </c>
      <c r="K185" s="9" t="s">
        <v>65</v>
      </c>
      <c r="L185" s="9" t="s">
        <v>61</v>
      </c>
      <c r="M185" s="9" t="s">
        <v>282</v>
      </c>
      <c r="N185" s="2" t="s">
        <v>176</v>
      </c>
      <c r="O185" s="9" t="s">
        <v>137</v>
      </c>
      <c r="P185" s="2" t="s">
        <v>145</v>
      </c>
      <c r="Q185" s="2" t="s">
        <v>77</v>
      </c>
      <c r="R185" s="2" t="s">
        <v>96</v>
      </c>
    </row>
    <row r="186">
      <c r="C186" s="2" t="s">
        <v>770</v>
      </c>
      <c r="D186" s="2" t="s">
        <v>736</v>
      </c>
      <c r="E186" s="2" t="s">
        <v>771</v>
      </c>
      <c r="F186" s="7" t="s">
        <v>772</v>
      </c>
      <c r="H186" s="2">
        <v>2014.0</v>
      </c>
      <c r="I186" s="9" t="s">
        <v>739</v>
      </c>
      <c r="J186" s="9" t="s">
        <v>69</v>
      </c>
      <c r="K186" s="9" t="s">
        <v>65</v>
      </c>
      <c r="L186" s="9" t="s">
        <v>61</v>
      </c>
      <c r="M186" s="9" t="s">
        <v>282</v>
      </c>
      <c r="N186" s="9" t="s">
        <v>176</v>
      </c>
      <c r="O186" s="9" t="s">
        <v>137</v>
      </c>
      <c r="P186" s="2" t="s">
        <v>106</v>
      </c>
      <c r="Q186" s="2" t="s">
        <v>269</v>
      </c>
      <c r="R186" s="2" t="s">
        <v>68</v>
      </c>
    </row>
    <row r="187">
      <c r="C187" s="2" t="s">
        <v>773</v>
      </c>
      <c r="D187" s="2" t="s">
        <v>736</v>
      </c>
      <c r="E187" s="2" t="s">
        <v>774</v>
      </c>
      <c r="F187" s="7" t="s">
        <v>775</v>
      </c>
      <c r="H187" s="2">
        <v>2002.0</v>
      </c>
      <c r="I187" s="9" t="s">
        <v>739</v>
      </c>
      <c r="J187" s="9" t="s">
        <v>69</v>
      </c>
      <c r="K187" s="9" t="s">
        <v>65</v>
      </c>
      <c r="L187" s="9" t="s">
        <v>61</v>
      </c>
      <c r="M187" s="9" t="s">
        <v>282</v>
      </c>
      <c r="N187" s="9" t="s">
        <v>176</v>
      </c>
      <c r="O187" s="9" t="s">
        <v>137</v>
      </c>
      <c r="P187" s="2" t="s">
        <v>106</v>
      </c>
      <c r="Q187" s="2" t="s">
        <v>226</v>
      </c>
      <c r="R187" s="2" t="s">
        <v>68</v>
      </c>
      <c r="S187" s="2" t="s">
        <v>96</v>
      </c>
    </row>
    <row r="188">
      <c r="C188" s="2" t="s">
        <v>776</v>
      </c>
      <c r="D188" s="2" t="s">
        <v>736</v>
      </c>
      <c r="E188" s="2" t="s">
        <v>777</v>
      </c>
      <c r="F188" s="7" t="s">
        <v>778</v>
      </c>
      <c r="H188" s="2">
        <v>2009.0</v>
      </c>
      <c r="I188" s="9" t="s">
        <v>739</v>
      </c>
      <c r="J188" s="9" t="s">
        <v>69</v>
      </c>
      <c r="K188" s="9" t="s">
        <v>65</v>
      </c>
      <c r="L188" s="9" t="s">
        <v>61</v>
      </c>
      <c r="M188" s="9" t="s">
        <v>282</v>
      </c>
      <c r="N188" s="9" t="s">
        <v>62</v>
      </c>
      <c r="O188" s="9" t="s">
        <v>167</v>
      </c>
      <c r="P188" s="9" t="s">
        <v>137</v>
      </c>
      <c r="Q188" s="2" t="s">
        <v>356</v>
      </c>
      <c r="R188" s="2" t="s">
        <v>68</v>
      </c>
      <c r="S188" s="2" t="s">
        <v>106</v>
      </c>
    </row>
    <row r="189">
      <c r="C189" s="2" t="s">
        <v>779</v>
      </c>
      <c r="D189" s="2" t="s">
        <v>736</v>
      </c>
      <c r="E189" s="2" t="s">
        <v>780</v>
      </c>
      <c r="F189" s="7" t="s">
        <v>781</v>
      </c>
      <c r="H189" s="2">
        <v>2009.0</v>
      </c>
      <c r="I189" s="9" t="s">
        <v>739</v>
      </c>
      <c r="J189" s="9" t="s">
        <v>69</v>
      </c>
      <c r="K189" s="9" t="s">
        <v>65</v>
      </c>
      <c r="L189" s="9" t="s">
        <v>61</v>
      </c>
      <c r="M189" s="9" t="s">
        <v>282</v>
      </c>
      <c r="N189" s="9" t="s">
        <v>62</v>
      </c>
      <c r="O189" s="9" t="s">
        <v>167</v>
      </c>
      <c r="P189" s="9" t="s">
        <v>137</v>
      </c>
      <c r="Q189" s="2" t="s">
        <v>269</v>
      </c>
      <c r="R189" s="2" t="s">
        <v>68</v>
      </c>
      <c r="S189" s="2" t="s">
        <v>106</v>
      </c>
    </row>
    <row r="190">
      <c r="C190" s="2" t="s">
        <v>782</v>
      </c>
      <c r="D190" s="2" t="s">
        <v>736</v>
      </c>
      <c r="E190" s="2" t="s">
        <v>783</v>
      </c>
      <c r="F190" s="7" t="s">
        <v>784</v>
      </c>
      <c r="H190" s="2">
        <v>2002.0</v>
      </c>
      <c r="I190" s="9" t="s">
        <v>739</v>
      </c>
      <c r="J190" s="9" t="s">
        <v>69</v>
      </c>
      <c r="K190" s="9" t="s">
        <v>65</v>
      </c>
      <c r="L190" s="9" t="s">
        <v>61</v>
      </c>
      <c r="M190" s="9" t="s">
        <v>62</v>
      </c>
      <c r="N190" s="9" t="s">
        <v>167</v>
      </c>
      <c r="O190" s="9" t="s">
        <v>137</v>
      </c>
      <c r="P190" s="2" t="s">
        <v>63</v>
      </c>
      <c r="Q190" s="2" t="s">
        <v>106</v>
      </c>
      <c r="R190" s="2" t="s">
        <v>128</v>
      </c>
    </row>
    <row r="191">
      <c r="C191" s="2" t="s">
        <v>785</v>
      </c>
      <c r="D191" s="2" t="s">
        <v>736</v>
      </c>
      <c r="E191" s="2" t="s">
        <v>786</v>
      </c>
      <c r="F191" s="7" t="s">
        <v>787</v>
      </c>
      <c r="H191" s="2">
        <v>2009.0</v>
      </c>
      <c r="I191" s="9" t="s">
        <v>739</v>
      </c>
      <c r="J191" s="9" t="s">
        <v>69</v>
      </c>
      <c r="K191" s="9" t="s">
        <v>65</v>
      </c>
      <c r="L191" s="9" t="s">
        <v>61</v>
      </c>
      <c r="M191" s="2" t="s">
        <v>68</v>
      </c>
      <c r="N191" s="9" t="s">
        <v>137</v>
      </c>
      <c r="O191" s="2" t="s">
        <v>101</v>
      </c>
      <c r="P191" s="2" t="s">
        <v>226</v>
      </c>
    </row>
    <row r="192">
      <c r="C192" s="2" t="s">
        <v>788</v>
      </c>
      <c r="D192" s="2" t="s">
        <v>736</v>
      </c>
      <c r="E192" s="2" t="s">
        <v>789</v>
      </c>
      <c r="F192" s="7" t="s">
        <v>790</v>
      </c>
      <c r="H192" s="2">
        <v>2012.0</v>
      </c>
      <c r="I192" s="9" t="s">
        <v>739</v>
      </c>
      <c r="J192" s="9" t="s">
        <v>69</v>
      </c>
      <c r="K192" s="9" t="s">
        <v>65</v>
      </c>
      <c r="L192" s="9" t="s">
        <v>61</v>
      </c>
      <c r="M192" s="9" t="s">
        <v>68</v>
      </c>
      <c r="N192" s="9" t="s">
        <v>137</v>
      </c>
      <c r="O192" s="2" t="s">
        <v>101</v>
      </c>
      <c r="P192" s="2" t="s">
        <v>226</v>
      </c>
    </row>
    <row r="193">
      <c r="C193" s="2" t="s">
        <v>791</v>
      </c>
      <c r="D193" s="2" t="s">
        <v>736</v>
      </c>
      <c r="E193" s="2" t="s">
        <v>792</v>
      </c>
      <c r="F193" s="7" t="s">
        <v>793</v>
      </c>
      <c r="H193" s="2">
        <v>2009.0</v>
      </c>
      <c r="I193" s="9" t="s">
        <v>739</v>
      </c>
      <c r="J193" s="9" t="s">
        <v>69</v>
      </c>
      <c r="K193" s="9" t="s">
        <v>65</v>
      </c>
      <c r="L193" s="9" t="s">
        <v>61</v>
      </c>
      <c r="M193" s="9" t="s">
        <v>68</v>
      </c>
      <c r="N193" s="9" t="s">
        <v>137</v>
      </c>
      <c r="O193" s="9" t="s">
        <v>62</v>
      </c>
      <c r="P193" s="9" t="s">
        <v>167</v>
      </c>
      <c r="Q193" s="2" t="s">
        <v>226</v>
      </c>
      <c r="R193" s="2" t="s">
        <v>101</v>
      </c>
    </row>
    <row r="194">
      <c r="C194" s="2" t="s">
        <v>794</v>
      </c>
      <c r="D194" s="2" t="s">
        <v>736</v>
      </c>
      <c r="E194" s="2" t="s">
        <v>795</v>
      </c>
      <c r="F194" s="7" t="s">
        <v>796</v>
      </c>
      <c r="H194" s="2">
        <v>2009.0</v>
      </c>
      <c r="I194" s="9" t="s">
        <v>739</v>
      </c>
      <c r="J194" s="9" t="s">
        <v>69</v>
      </c>
      <c r="K194" s="9" t="s">
        <v>65</v>
      </c>
      <c r="L194" s="9" t="s">
        <v>61</v>
      </c>
      <c r="M194" s="9" t="s">
        <v>68</v>
      </c>
      <c r="N194" s="9" t="s">
        <v>137</v>
      </c>
      <c r="O194" s="9" t="s">
        <v>101</v>
      </c>
      <c r="P194" s="9" t="s">
        <v>226</v>
      </c>
    </row>
    <row r="195">
      <c r="C195" s="2" t="s">
        <v>797</v>
      </c>
      <c r="D195" s="2" t="s">
        <v>736</v>
      </c>
      <c r="E195" s="2" t="s">
        <v>798</v>
      </c>
      <c r="F195" s="7" t="s">
        <v>799</v>
      </c>
      <c r="H195" s="2">
        <v>2012.0</v>
      </c>
      <c r="I195" s="9" t="s">
        <v>739</v>
      </c>
      <c r="J195" s="9" t="s">
        <v>69</v>
      </c>
      <c r="K195" s="9" t="s">
        <v>65</v>
      </c>
      <c r="L195" s="9" t="s">
        <v>61</v>
      </c>
      <c r="M195" s="9" t="s">
        <v>68</v>
      </c>
      <c r="N195" s="9" t="s">
        <v>137</v>
      </c>
      <c r="O195" s="2" t="s">
        <v>63</v>
      </c>
      <c r="P195" s="2" t="s">
        <v>101</v>
      </c>
    </row>
    <row r="196">
      <c r="C196" s="2" t="s">
        <v>800</v>
      </c>
      <c r="D196" s="2" t="s">
        <v>736</v>
      </c>
      <c r="E196" s="2" t="s">
        <v>801</v>
      </c>
      <c r="F196" s="7" t="s">
        <v>802</v>
      </c>
      <c r="H196" s="2">
        <v>2012.0</v>
      </c>
      <c r="I196" s="9" t="s">
        <v>739</v>
      </c>
      <c r="J196" s="9" t="s">
        <v>69</v>
      </c>
      <c r="K196" s="9" t="s">
        <v>65</v>
      </c>
      <c r="L196" s="9" t="s">
        <v>61</v>
      </c>
      <c r="M196" s="9" t="s">
        <v>68</v>
      </c>
      <c r="N196" s="9" t="s">
        <v>137</v>
      </c>
      <c r="O196" s="2" t="s">
        <v>63</v>
      </c>
      <c r="P196" s="2" t="s">
        <v>101</v>
      </c>
    </row>
    <row r="197">
      <c r="C197" s="2" t="s">
        <v>803</v>
      </c>
      <c r="D197" s="2" t="s">
        <v>736</v>
      </c>
      <c r="E197" s="2" t="s">
        <v>804</v>
      </c>
      <c r="F197" s="7" t="s">
        <v>805</v>
      </c>
      <c r="H197" s="2">
        <v>2011.0</v>
      </c>
      <c r="I197" s="9" t="s">
        <v>739</v>
      </c>
      <c r="J197" s="9" t="s">
        <v>69</v>
      </c>
      <c r="K197" s="9" t="s">
        <v>65</v>
      </c>
      <c r="L197" s="9" t="s">
        <v>61</v>
      </c>
      <c r="M197" s="9" t="s">
        <v>68</v>
      </c>
      <c r="N197" s="9" t="s">
        <v>137</v>
      </c>
      <c r="O197" s="2" t="s">
        <v>226</v>
      </c>
      <c r="P197" s="9" t="s">
        <v>101</v>
      </c>
    </row>
    <row r="198">
      <c r="C198" s="2" t="s">
        <v>806</v>
      </c>
      <c r="D198" s="2" t="s">
        <v>736</v>
      </c>
      <c r="E198" s="2" t="s">
        <v>807</v>
      </c>
      <c r="F198" s="7" t="s">
        <v>808</v>
      </c>
      <c r="H198" s="2">
        <v>2011.0</v>
      </c>
      <c r="I198" s="9" t="s">
        <v>739</v>
      </c>
      <c r="J198" s="9" t="s">
        <v>69</v>
      </c>
      <c r="K198" s="9" t="s">
        <v>65</v>
      </c>
      <c r="L198" s="9" t="s">
        <v>61</v>
      </c>
      <c r="M198" s="9" t="s">
        <v>68</v>
      </c>
      <c r="N198" s="9" t="s">
        <v>137</v>
      </c>
      <c r="O198" s="2" t="s">
        <v>226</v>
      </c>
      <c r="P198" s="2" t="s">
        <v>188</v>
      </c>
    </row>
    <row r="199">
      <c r="C199" s="2" t="s">
        <v>809</v>
      </c>
      <c r="D199" s="2" t="s">
        <v>736</v>
      </c>
      <c r="E199" s="2" t="s">
        <v>810</v>
      </c>
      <c r="F199" s="7" t="s">
        <v>811</v>
      </c>
      <c r="H199" s="2">
        <v>2005.0</v>
      </c>
      <c r="I199" s="9" t="s">
        <v>739</v>
      </c>
      <c r="J199" s="9" t="s">
        <v>69</v>
      </c>
      <c r="K199" s="9" t="s">
        <v>65</v>
      </c>
      <c r="L199" s="9" t="s">
        <v>61</v>
      </c>
      <c r="M199" s="9" t="s">
        <v>68</v>
      </c>
      <c r="N199" s="9" t="s">
        <v>137</v>
      </c>
      <c r="O199" s="2" t="s">
        <v>812</v>
      </c>
      <c r="P199" s="2" t="s">
        <v>101</v>
      </c>
    </row>
    <row r="200">
      <c r="C200" s="2" t="s">
        <v>813</v>
      </c>
      <c r="D200" s="2" t="s">
        <v>736</v>
      </c>
      <c r="E200" s="2" t="s">
        <v>814</v>
      </c>
      <c r="F200" s="7" t="s">
        <v>811</v>
      </c>
      <c r="H200" s="2">
        <v>2005.0</v>
      </c>
      <c r="I200" s="9" t="s">
        <v>739</v>
      </c>
      <c r="J200" s="9" t="s">
        <v>69</v>
      </c>
      <c r="K200" s="9" t="s">
        <v>65</v>
      </c>
      <c r="L200" s="9" t="s">
        <v>61</v>
      </c>
      <c r="M200" s="9" t="s">
        <v>68</v>
      </c>
      <c r="N200" s="9" t="s">
        <v>137</v>
      </c>
      <c r="O200" s="2" t="s">
        <v>812</v>
      </c>
      <c r="P200" s="2" t="s">
        <v>101</v>
      </c>
    </row>
    <row r="201">
      <c r="C201" s="2" t="s">
        <v>815</v>
      </c>
      <c r="D201" s="2" t="s">
        <v>816</v>
      </c>
      <c r="E201" s="2" t="s">
        <v>817</v>
      </c>
      <c r="F201" s="7" t="s">
        <v>818</v>
      </c>
      <c r="H201" s="2">
        <v>2015.0</v>
      </c>
      <c r="I201" s="2" t="s">
        <v>260</v>
      </c>
      <c r="J201" s="9" t="s">
        <v>69</v>
      </c>
      <c r="K201" s="9" t="s">
        <v>65</v>
      </c>
      <c r="L201" s="2" t="s">
        <v>355</v>
      </c>
      <c r="M201" s="2" t="s">
        <v>268</v>
      </c>
      <c r="N201" s="9" t="s">
        <v>137</v>
      </c>
      <c r="O201" s="2" t="s">
        <v>63</v>
      </c>
      <c r="P201" s="2" t="s">
        <v>106</v>
      </c>
    </row>
    <row r="202">
      <c r="C202" s="2" t="s">
        <v>819</v>
      </c>
      <c r="D202" s="2" t="s">
        <v>820</v>
      </c>
      <c r="E202" s="2" t="s">
        <v>821</v>
      </c>
      <c r="F202" s="7" t="s">
        <v>822</v>
      </c>
      <c r="H202" s="2">
        <v>2015.0</v>
      </c>
      <c r="I202" s="2" t="s">
        <v>260</v>
      </c>
      <c r="J202" s="9" t="s">
        <v>69</v>
      </c>
      <c r="K202" s="9" t="s">
        <v>65</v>
      </c>
      <c r="L202" s="9" t="s">
        <v>137</v>
      </c>
      <c r="M202" s="2" t="s">
        <v>68</v>
      </c>
      <c r="N202" s="2" t="s">
        <v>61</v>
      </c>
      <c r="O202" s="2" t="s">
        <v>63</v>
      </c>
      <c r="P202" s="2" t="s">
        <v>106</v>
      </c>
    </row>
    <row r="203">
      <c r="C203" s="2" t="s">
        <v>823</v>
      </c>
      <c r="D203" s="2" t="s">
        <v>824</v>
      </c>
      <c r="E203" s="2" t="s">
        <v>825</v>
      </c>
      <c r="F203" s="7" t="s">
        <v>826</v>
      </c>
      <c r="H203" s="2">
        <v>2013.0</v>
      </c>
      <c r="I203" s="2" t="s">
        <v>215</v>
      </c>
      <c r="J203" s="9" t="s">
        <v>69</v>
      </c>
      <c r="K203" s="9" t="s">
        <v>65</v>
      </c>
      <c r="L203" s="2" t="s">
        <v>827</v>
      </c>
      <c r="M203" s="2" t="s">
        <v>828</v>
      </c>
      <c r="N203" s="2" t="s">
        <v>128</v>
      </c>
      <c r="O203" s="2" t="s">
        <v>63</v>
      </c>
      <c r="P203" s="2" t="s">
        <v>64</v>
      </c>
    </row>
    <row r="204">
      <c r="C204" s="2" t="s">
        <v>829</v>
      </c>
      <c r="D204" s="2" t="s">
        <v>824</v>
      </c>
      <c r="E204" s="2" t="s">
        <v>830</v>
      </c>
      <c r="F204" s="7" t="s">
        <v>831</v>
      </c>
      <c r="H204" s="2">
        <v>2014.0</v>
      </c>
      <c r="I204" s="2" t="s">
        <v>215</v>
      </c>
      <c r="J204" s="2" t="s">
        <v>189</v>
      </c>
      <c r="K204" s="9" t="s">
        <v>65</v>
      </c>
      <c r="L204" s="2" t="s">
        <v>827</v>
      </c>
      <c r="M204" s="2" t="s">
        <v>96</v>
      </c>
      <c r="N204" s="2" t="s">
        <v>269</v>
      </c>
      <c r="O204" s="2" t="s">
        <v>106</v>
      </c>
    </row>
    <row r="205">
      <c r="C205" s="2" t="s">
        <v>832</v>
      </c>
      <c r="D205" s="2" t="s">
        <v>824</v>
      </c>
      <c r="E205" s="2" t="s">
        <v>833</v>
      </c>
      <c r="F205" s="7" t="s">
        <v>834</v>
      </c>
      <c r="H205" s="2">
        <v>2014.0</v>
      </c>
      <c r="I205" s="2" t="s">
        <v>215</v>
      </c>
      <c r="J205" s="2" t="s">
        <v>64</v>
      </c>
      <c r="K205" s="2" t="s">
        <v>65</v>
      </c>
      <c r="L205" s="2" t="s">
        <v>137</v>
      </c>
      <c r="M205" s="2" t="s">
        <v>68</v>
      </c>
      <c r="N205" s="2" t="s">
        <v>269</v>
      </c>
      <c r="O205" s="2" t="s">
        <v>106</v>
      </c>
    </row>
    <row r="206">
      <c r="C206" s="2" t="s">
        <v>835</v>
      </c>
      <c r="D206" s="2" t="s">
        <v>824</v>
      </c>
      <c r="E206" s="2" t="s">
        <v>836</v>
      </c>
      <c r="F206" s="7" t="s">
        <v>837</v>
      </c>
      <c r="H206" s="2">
        <v>2013.0</v>
      </c>
      <c r="I206" s="2" t="s">
        <v>215</v>
      </c>
      <c r="J206" s="9" t="s">
        <v>64</v>
      </c>
      <c r="K206" s="9" t="s">
        <v>65</v>
      </c>
      <c r="L206" s="9" t="s">
        <v>137</v>
      </c>
      <c r="M206" s="9" t="s">
        <v>68</v>
      </c>
      <c r="N206" s="2" t="s">
        <v>838</v>
      </c>
      <c r="O206" s="2" t="s">
        <v>128</v>
      </c>
      <c r="P206" s="2" t="s">
        <v>63</v>
      </c>
      <c r="Q206" s="2" t="s">
        <v>145</v>
      </c>
    </row>
    <row r="207">
      <c r="C207" s="2" t="s">
        <v>839</v>
      </c>
      <c r="D207" s="2" t="s">
        <v>824</v>
      </c>
      <c r="E207" s="2" t="s">
        <v>840</v>
      </c>
      <c r="F207" s="7" t="s">
        <v>841</v>
      </c>
      <c r="H207" s="2">
        <v>2015.0</v>
      </c>
      <c r="I207" s="2" t="s">
        <v>215</v>
      </c>
      <c r="J207" s="9" t="s">
        <v>64</v>
      </c>
      <c r="K207" s="9" t="s">
        <v>65</v>
      </c>
      <c r="L207" s="9" t="s">
        <v>137</v>
      </c>
      <c r="M207" s="9" t="s">
        <v>68</v>
      </c>
      <c r="N207" s="2" t="s">
        <v>842</v>
      </c>
      <c r="O207" s="2" t="s">
        <v>63</v>
      </c>
      <c r="P207" s="2" t="s">
        <v>106</v>
      </c>
    </row>
    <row r="208">
      <c r="C208" s="2" t="s">
        <v>843</v>
      </c>
      <c r="D208" s="2" t="s">
        <v>824</v>
      </c>
      <c r="E208" s="2" t="s">
        <v>844</v>
      </c>
      <c r="F208" s="7" t="s">
        <v>845</v>
      </c>
      <c r="H208" s="2">
        <v>2012.0</v>
      </c>
      <c r="I208" s="2" t="s">
        <v>215</v>
      </c>
      <c r="J208" s="9" t="s">
        <v>64</v>
      </c>
      <c r="K208" s="9" t="s">
        <v>65</v>
      </c>
      <c r="L208" s="9" t="s">
        <v>137</v>
      </c>
      <c r="M208" s="9" t="s">
        <v>68</v>
      </c>
      <c r="N208" s="9" t="s">
        <v>842</v>
      </c>
      <c r="O208" s="2" t="s">
        <v>846</v>
      </c>
      <c r="P208" s="2" t="s">
        <v>78</v>
      </c>
      <c r="Q208" s="2" t="s">
        <v>847</v>
      </c>
    </row>
    <row r="209">
      <c r="C209" s="2" t="s">
        <v>848</v>
      </c>
      <c r="D209" s="2" t="s">
        <v>824</v>
      </c>
      <c r="E209" s="2" t="s">
        <v>849</v>
      </c>
      <c r="F209" s="7" t="s">
        <v>850</v>
      </c>
      <c r="H209" s="2">
        <v>2012.0</v>
      </c>
      <c r="I209" s="2" t="s">
        <v>215</v>
      </c>
      <c r="J209" s="9" t="s">
        <v>64</v>
      </c>
      <c r="K209" s="9" t="s">
        <v>65</v>
      </c>
      <c r="L209" s="9" t="s">
        <v>137</v>
      </c>
      <c r="M209" s="2" t="s">
        <v>96</v>
      </c>
      <c r="N209" s="2" t="s">
        <v>62</v>
      </c>
      <c r="O209" s="2" t="s">
        <v>167</v>
      </c>
      <c r="P209" s="2" t="s">
        <v>63</v>
      </c>
      <c r="Q209" s="2" t="s">
        <v>106</v>
      </c>
    </row>
    <row r="210">
      <c r="C210" s="2" t="s">
        <v>851</v>
      </c>
      <c r="D210" s="2" t="s">
        <v>824</v>
      </c>
      <c r="E210" s="2" t="s">
        <v>852</v>
      </c>
      <c r="F210" s="7" t="s">
        <v>853</v>
      </c>
      <c r="H210" s="2">
        <v>2011.0</v>
      </c>
      <c r="I210" s="2" t="s">
        <v>215</v>
      </c>
      <c r="J210" s="9" t="s">
        <v>64</v>
      </c>
      <c r="K210" s="9" t="s">
        <v>65</v>
      </c>
      <c r="L210" s="9" t="s">
        <v>137</v>
      </c>
      <c r="M210" s="2" t="s">
        <v>118</v>
      </c>
      <c r="N210" s="2" t="s">
        <v>106</v>
      </c>
      <c r="O210" s="2" t="s">
        <v>226</v>
      </c>
      <c r="P210" s="2" t="s">
        <v>68</v>
      </c>
    </row>
    <row r="211">
      <c r="C211" s="2" t="s">
        <v>854</v>
      </c>
      <c r="D211" s="2" t="s">
        <v>824</v>
      </c>
      <c r="E211" s="2" t="s">
        <v>855</v>
      </c>
      <c r="F211" s="7" t="s">
        <v>856</v>
      </c>
      <c r="H211" s="2">
        <v>2011.0</v>
      </c>
      <c r="I211" s="2" t="s">
        <v>857</v>
      </c>
      <c r="J211" s="9" t="s">
        <v>64</v>
      </c>
      <c r="K211" s="9" t="s">
        <v>65</v>
      </c>
      <c r="L211" s="9" t="s">
        <v>137</v>
      </c>
      <c r="M211" s="9" t="s">
        <v>68</v>
      </c>
      <c r="N211" s="9" t="s">
        <v>62</v>
      </c>
      <c r="O211" s="2" t="s">
        <v>61</v>
      </c>
      <c r="P211" s="2" t="s">
        <v>63</v>
      </c>
      <c r="Q211" s="2" t="s">
        <v>106</v>
      </c>
    </row>
    <row r="212">
      <c r="C212" s="2" t="s">
        <v>858</v>
      </c>
      <c r="D212" s="2" t="s">
        <v>824</v>
      </c>
      <c r="E212" s="2" t="s">
        <v>859</v>
      </c>
      <c r="F212" s="7" t="s">
        <v>860</v>
      </c>
      <c r="H212" s="2">
        <v>2011.0</v>
      </c>
      <c r="I212" s="2" t="s">
        <v>215</v>
      </c>
      <c r="J212" s="9" t="s">
        <v>64</v>
      </c>
      <c r="K212" s="9" t="s">
        <v>65</v>
      </c>
      <c r="L212" s="9" t="s">
        <v>137</v>
      </c>
      <c r="M212" s="9" t="s">
        <v>68</v>
      </c>
      <c r="N212" s="9" t="s">
        <v>62</v>
      </c>
      <c r="O212" s="9" t="s">
        <v>61</v>
      </c>
      <c r="P212" s="2" t="s">
        <v>118</v>
      </c>
      <c r="Q212" s="2" t="s">
        <v>63</v>
      </c>
      <c r="R212" s="2" t="s">
        <v>106</v>
      </c>
    </row>
    <row r="213">
      <c r="C213" s="2" t="s">
        <v>861</v>
      </c>
      <c r="D213" s="2" t="s">
        <v>824</v>
      </c>
      <c r="E213" s="2" t="s">
        <v>862</v>
      </c>
      <c r="F213" s="7" t="s">
        <v>863</v>
      </c>
      <c r="H213" s="2">
        <v>2010.0</v>
      </c>
      <c r="J213" s="9" t="s">
        <v>64</v>
      </c>
      <c r="K213" s="9" t="s">
        <v>65</v>
      </c>
      <c r="L213" s="9" t="s">
        <v>137</v>
      </c>
      <c r="M213" s="9" t="s">
        <v>68</v>
      </c>
      <c r="N213" s="2" t="s">
        <v>118</v>
      </c>
      <c r="O213" s="2" t="s">
        <v>226</v>
      </c>
      <c r="P213" s="2" t="s">
        <v>106</v>
      </c>
    </row>
    <row r="214">
      <c r="C214" s="2" t="s">
        <v>864</v>
      </c>
      <c r="D214" s="2" t="s">
        <v>865</v>
      </c>
      <c r="E214" s="2" t="s">
        <v>866</v>
      </c>
      <c r="F214" s="7" t="s">
        <v>867</v>
      </c>
      <c r="H214" s="2">
        <v>2015.0</v>
      </c>
      <c r="I214" s="2" t="s">
        <v>868</v>
      </c>
      <c r="J214" s="2" t="s">
        <v>64</v>
      </c>
      <c r="K214" s="9" t="s">
        <v>65</v>
      </c>
      <c r="L214" s="9" t="s">
        <v>137</v>
      </c>
      <c r="M214" s="9" t="s">
        <v>68</v>
      </c>
      <c r="N214" s="2" t="s">
        <v>61</v>
      </c>
      <c r="O214" s="2" t="s">
        <v>269</v>
      </c>
      <c r="P214" s="2" t="s">
        <v>106</v>
      </c>
    </row>
    <row r="215" ht="16.5" customHeight="1">
      <c r="C215" s="2" t="s">
        <v>869</v>
      </c>
      <c r="D215" s="2" t="s">
        <v>865</v>
      </c>
      <c r="E215" s="2" t="s">
        <v>870</v>
      </c>
      <c r="F215" s="22" t="s">
        <v>871</v>
      </c>
      <c r="H215" s="2">
        <v>2015.0</v>
      </c>
      <c r="I215" s="2" t="s">
        <v>872</v>
      </c>
      <c r="J215" s="9" t="s">
        <v>64</v>
      </c>
      <c r="K215" s="9" t="s">
        <v>65</v>
      </c>
      <c r="L215" s="9" t="s">
        <v>137</v>
      </c>
      <c r="M215" s="9" t="s">
        <v>68</v>
      </c>
      <c r="N215" s="9" t="s">
        <v>61</v>
      </c>
      <c r="O215" s="2" t="s">
        <v>63</v>
      </c>
      <c r="P215" s="2" t="s">
        <v>106</v>
      </c>
    </row>
    <row r="216">
      <c r="C216" s="2" t="s">
        <v>873</v>
      </c>
      <c r="D216" s="2" t="s">
        <v>865</v>
      </c>
      <c r="E216" s="2" t="s">
        <v>874</v>
      </c>
      <c r="F216" s="7" t="s">
        <v>875</v>
      </c>
      <c r="H216" s="2">
        <v>2015.0</v>
      </c>
      <c r="I216" s="2" t="s">
        <v>260</v>
      </c>
      <c r="J216" s="9" t="s">
        <v>64</v>
      </c>
      <c r="K216" s="9" t="s">
        <v>65</v>
      </c>
      <c r="L216" s="9" t="s">
        <v>137</v>
      </c>
      <c r="M216" s="9" t="s">
        <v>68</v>
      </c>
      <c r="N216" s="9" t="s">
        <v>118</v>
      </c>
      <c r="O216" s="2" t="s">
        <v>63</v>
      </c>
      <c r="P216" s="2" t="s">
        <v>101</v>
      </c>
      <c r="Q216" s="2" t="s">
        <v>876</v>
      </c>
    </row>
    <row r="217">
      <c r="C217" s="2" t="s">
        <v>877</v>
      </c>
      <c r="D217" s="2" t="s">
        <v>865</v>
      </c>
      <c r="E217" s="2" t="s">
        <v>878</v>
      </c>
      <c r="F217" s="7" t="s">
        <v>879</v>
      </c>
      <c r="H217" s="2">
        <v>2014.0</v>
      </c>
      <c r="I217" s="2" t="s">
        <v>260</v>
      </c>
      <c r="J217" s="9" t="s">
        <v>64</v>
      </c>
      <c r="K217" s="9" t="s">
        <v>65</v>
      </c>
      <c r="L217" s="9" t="s">
        <v>137</v>
      </c>
      <c r="M217" s="9" t="s">
        <v>68</v>
      </c>
      <c r="N217" s="9" t="s">
        <v>118</v>
      </c>
      <c r="O217" s="2" t="s">
        <v>63</v>
      </c>
      <c r="P217" s="2" t="s">
        <v>101</v>
      </c>
    </row>
    <row r="218">
      <c r="C218" s="2" t="s">
        <v>880</v>
      </c>
      <c r="D218" s="2" t="s">
        <v>865</v>
      </c>
      <c r="E218" s="2" t="s">
        <v>881</v>
      </c>
      <c r="F218" s="7" t="s">
        <v>882</v>
      </c>
      <c r="H218" s="2">
        <v>2014.0</v>
      </c>
      <c r="I218" s="2" t="s">
        <v>883</v>
      </c>
      <c r="J218" s="9" t="s">
        <v>64</v>
      </c>
      <c r="K218" s="9" t="s">
        <v>65</v>
      </c>
      <c r="L218" s="9" t="s">
        <v>137</v>
      </c>
      <c r="M218" s="9" t="s">
        <v>68</v>
      </c>
      <c r="N218" s="9" t="s">
        <v>118</v>
      </c>
      <c r="O218" s="9" t="s">
        <v>61</v>
      </c>
      <c r="P218" s="2" t="s">
        <v>101</v>
      </c>
      <c r="Q218" s="2" t="s">
        <v>226</v>
      </c>
    </row>
    <row r="219">
      <c r="C219" s="2" t="s">
        <v>884</v>
      </c>
      <c r="D219" s="2" t="s">
        <v>865</v>
      </c>
      <c r="E219" s="2" t="s">
        <v>885</v>
      </c>
      <c r="F219" s="7" t="s">
        <v>886</v>
      </c>
      <c r="H219" s="2">
        <v>2014.0</v>
      </c>
      <c r="I219" s="9" t="s">
        <v>260</v>
      </c>
      <c r="J219" s="9" t="s">
        <v>64</v>
      </c>
      <c r="K219" s="9" t="s">
        <v>65</v>
      </c>
      <c r="L219" s="9" t="s">
        <v>137</v>
      </c>
      <c r="M219" s="9" t="s">
        <v>68</v>
      </c>
      <c r="N219" s="9" t="s">
        <v>118</v>
      </c>
      <c r="O219" s="2" t="s">
        <v>226</v>
      </c>
      <c r="P219" s="2" t="s">
        <v>101</v>
      </c>
    </row>
    <row r="220">
      <c r="C220" s="2" t="s">
        <v>887</v>
      </c>
      <c r="D220" s="2" t="s">
        <v>865</v>
      </c>
      <c r="E220" s="2" t="s">
        <v>888</v>
      </c>
      <c r="F220" s="7" t="s">
        <v>889</v>
      </c>
      <c r="H220" s="2">
        <v>2014.0</v>
      </c>
      <c r="I220" s="2" t="s">
        <v>890</v>
      </c>
      <c r="J220" s="9" t="s">
        <v>64</v>
      </c>
      <c r="K220" s="9" t="s">
        <v>65</v>
      </c>
      <c r="L220" s="9" t="s">
        <v>137</v>
      </c>
      <c r="M220" s="9" t="s">
        <v>68</v>
      </c>
      <c r="N220" s="9" t="s">
        <v>61</v>
      </c>
      <c r="O220" s="2" t="s">
        <v>226</v>
      </c>
      <c r="P220" s="2" t="s">
        <v>106</v>
      </c>
    </row>
    <row r="221">
      <c r="C221" s="2" t="s">
        <v>891</v>
      </c>
      <c r="D221" s="2" t="s">
        <v>865</v>
      </c>
      <c r="E221" s="2" t="s">
        <v>892</v>
      </c>
      <c r="F221" s="16" t="s">
        <v>893</v>
      </c>
      <c r="H221" s="2">
        <v>2014.0</v>
      </c>
      <c r="I221" s="2" t="s">
        <v>894</v>
      </c>
      <c r="J221" s="9" t="s">
        <v>64</v>
      </c>
      <c r="K221" s="9" t="s">
        <v>65</v>
      </c>
      <c r="L221" s="9" t="s">
        <v>137</v>
      </c>
      <c r="M221" s="9" t="s">
        <v>68</v>
      </c>
      <c r="N221" s="9" t="s">
        <v>61</v>
      </c>
      <c r="O221" s="9" t="s">
        <v>167</v>
      </c>
      <c r="P221" s="2" t="s">
        <v>62</v>
      </c>
      <c r="Q221" s="2" t="s">
        <v>297</v>
      </c>
      <c r="R221" s="2" t="s">
        <v>106</v>
      </c>
    </row>
    <row r="222">
      <c r="C222" s="2" t="s">
        <v>895</v>
      </c>
      <c r="D222" s="2" t="s">
        <v>865</v>
      </c>
      <c r="E222" s="2" t="s">
        <v>896</v>
      </c>
      <c r="F222" s="7" t="s">
        <v>897</v>
      </c>
      <c r="H222" s="2">
        <v>2014.0</v>
      </c>
      <c r="I222" s="9" t="s">
        <v>260</v>
      </c>
      <c r="J222" s="9" t="s">
        <v>64</v>
      </c>
      <c r="K222" s="9" t="s">
        <v>65</v>
      </c>
      <c r="L222" s="9" t="s">
        <v>137</v>
      </c>
      <c r="M222" s="9" t="s">
        <v>68</v>
      </c>
      <c r="N222" s="9" t="s">
        <v>118</v>
      </c>
      <c r="O222" s="2" t="s">
        <v>226</v>
      </c>
      <c r="P222" s="2" t="s">
        <v>106</v>
      </c>
    </row>
    <row r="223">
      <c r="C223" s="2" t="s">
        <v>898</v>
      </c>
      <c r="D223" s="2" t="s">
        <v>865</v>
      </c>
      <c r="E223" s="2" t="s">
        <v>899</v>
      </c>
      <c r="F223" s="7" t="s">
        <v>900</v>
      </c>
      <c r="H223" s="2">
        <v>2013.0</v>
      </c>
      <c r="I223" s="2" t="s">
        <v>901</v>
      </c>
      <c r="J223" s="9" t="s">
        <v>64</v>
      </c>
      <c r="K223" s="9" t="s">
        <v>65</v>
      </c>
      <c r="L223" s="9" t="s">
        <v>137</v>
      </c>
      <c r="M223" s="9" t="s">
        <v>68</v>
      </c>
      <c r="N223" s="9" t="s">
        <v>61</v>
      </c>
      <c r="O223" s="9" t="s">
        <v>167</v>
      </c>
      <c r="P223" s="9" t="s">
        <v>62</v>
      </c>
      <c r="Q223" s="2" t="s">
        <v>63</v>
      </c>
      <c r="R223" s="2" t="s">
        <v>106</v>
      </c>
    </row>
    <row r="224">
      <c r="C224" s="2" t="s">
        <v>902</v>
      </c>
      <c r="D224" s="2" t="s">
        <v>865</v>
      </c>
      <c r="E224" s="2" t="s">
        <v>903</v>
      </c>
      <c r="F224" s="7" t="s">
        <v>904</v>
      </c>
      <c r="H224" s="2">
        <v>2013.0</v>
      </c>
      <c r="I224" s="9" t="s">
        <v>260</v>
      </c>
      <c r="J224" s="9" t="s">
        <v>64</v>
      </c>
      <c r="K224" s="9" t="s">
        <v>65</v>
      </c>
      <c r="L224" s="9" t="s">
        <v>137</v>
      </c>
      <c r="M224" s="9" t="s">
        <v>68</v>
      </c>
      <c r="N224" s="9" t="s">
        <v>118</v>
      </c>
      <c r="O224" s="2" t="s">
        <v>63</v>
      </c>
      <c r="P224" s="2" t="s">
        <v>106</v>
      </c>
    </row>
    <row r="225">
      <c r="C225" s="2" t="s">
        <v>905</v>
      </c>
      <c r="D225" s="2" t="s">
        <v>865</v>
      </c>
      <c r="E225" s="2" t="s">
        <v>906</v>
      </c>
      <c r="F225" s="7" t="s">
        <v>907</v>
      </c>
      <c r="H225" s="2">
        <v>2012.0</v>
      </c>
      <c r="I225" s="9" t="s">
        <v>260</v>
      </c>
      <c r="J225" s="9" t="s">
        <v>64</v>
      </c>
      <c r="K225" s="9" t="s">
        <v>65</v>
      </c>
      <c r="L225" s="9" t="s">
        <v>137</v>
      </c>
      <c r="M225" s="9" t="s">
        <v>68</v>
      </c>
      <c r="N225" s="9" t="s">
        <v>61</v>
      </c>
      <c r="O225" s="9" t="s">
        <v>167</v>
      </c>
      <c r="P225" s="9" t="s">
        <v>62</v>
      </c>
      <c r="Q225" s="9" t="s">
        <v>118</v>
      </c>
      <c r="R225" s="2" t="s">
        <v>226</v>
      </c>
      <c r="S225" s="2" t="s">
        <v>106</v>
      </c>
    </row>
    <row r="226">
      <c r="C226" s="2" t="s">
        <v>908</v>
      </c>
      <c r="D226" s="2" t="s">
        <v>865</v>
      </c>
      <c r="E226" s="2" t="s">
        <v>909</v>
      </c>
      <c r="F226" s="7" t="s">
        <v>910</v>
      </c>
      <c r="H226" s="2">
        <v>2012.0</v>
      </c>
      <c r="I226" s="9" t="s">
        <v>260</v>
      </c>
      <c r="J226" s="9" t="s">
        <v>64</v>
      </c>
      <c r="K226" s="9" t="s">
        <v>65</v>
      </c>
      <c r="L226" s="9" t="s">
        <v>137</v>
      </c>
      <c r="M226" s="9" t="s">
        <v>68</v>
      </c>
      <c r="N226" s="9" t="s">
        <v>118</v>
      </c>
      <c r="O226" s="2" t="s">
        <v>63</v>
      </c>
      <c r="P226" s="2" t="s">
        <v>106</v>
      </c>
    </row>
    <row r="227">
      <c r="C227" s="2" t="s">
        <v>911</v>
      </c>
      <c r="D227" s="2" t="s">
        <v>865</v>
      </c>
      <c r="E227" s="2" t="s">
        <v>912</v>
      </c>
      <c r="F227" s="7" t="s">
        <v>913</v>
      </c>
      <c r="H227" s="2">
        <v>2012.0</v>
      </c>
      <c r="I227" s="9" t="s">
        <v>260</v>
      </c>
      <c r="J227" s="9" t="s">
        <v>64</v>
      </c>
      <c r="K227" s="9" t="s">
        <v>65</v>
      </c>
      <c r="L227" s="9" t="s">
        <v>137</v>
      </c>
      <c r="M227" s="9" t="s">
        <v>68</v>
      </c>
      <c r="N227" s="9" t="s">
        <v>118</v>
      </c>
      <c r="O227" s="2" t="s">
        <v>63</v>
      </c>
      <c r="P227" s="2" t="s">
        <v>101</v>
      </c>
    </row>
    <row r="228">
      <c r="C228" s="2" t="s">
        <v>914</v>
      </c>
      <c r="D228" s="2" t="s">
        <v>865</v>
      </c>
      <c r="E228" s="2" t="s">
        <v>915</v>
      </c>
      <c r="F228" s="7" t="s">
        <v>916</v>
      </c>
      <c r="H228" s="2">
        <v>2011.0</v>
      </c>
      <c r="I228" s="9" t="s">
        <v>260</v>
      </c>
      <c r="J228" s="9" t="s">
        <v>64</v>
      </c>
      <c r="K228" s="9" t="s">
        <v>65</v>
      </c>
      <c r="L228" s="9" t="s">
        <v>137</v>
      </c>
      <c r="M228" s="9" t="s">
        <v>68</v>
      </c>
      <c r="N228" s="9" t="s">
        <v>118</v>
      </c>
      <c r="O228" s="2" t="s">
        <v>226</v>
      </c>
      <c r="P228" s="2" t="s">
        <v>917</v>
      </c>
      <c r="Q228" s="2" t="s">
        <v>101</v>
      </c>
    </row>
    <row r="229">
      <c r="C229" s="2" t="s">
        <v>918</v>
      </c>
      <c r="D229" s="2" t="s">
        <v>865</v>
      </c>
      <c r="E229" s="2" t="s">
        <v>919</v>
      </c>
      <c r="F229" s="7" t="s">
        <v>920</v>
      </c>
      <c r="H229" s="2">
        <v>2012.0</v>
      </c>
      <c r="I229" s="9" t="s">
        <v>260</v>
      </c>
      <c r="J229" s="9" t="s">
        <v>64</v>
      </c>
      <c r="K229" s="9" t="s">
        <v>65</v>
      </c>
      <c r="L229" s="9" t="s">
        <v>137</v>
      </c>
      <c r="M229" s="9" t="s">
        <v>68</v>
      </c>
      <c r="N229" s="9" t="s">
        <v>61</v>
      </c>
      <c r="O229" s="9" t="s">
        <v>167</v>
      </c>
      <c r="P229" s="9" t="s">
        <v>62</v>
      </c>
      <c r="Q229" s="2" t="s">
        <v>63</v>
      </c>
      <c r="R229" s="2" t="s">
        <v>106</v>
      </c>
    </row>
    <row r="230">
      <c r="C230" s="2" t="s">
        <v>921</v>
      </c>
      <c r="D230" s="2" t="s">
        <v>865</v>
      </c>
      <c r="E230" s="2" t="s">
        <v>922</v>
      </c>
      <c r="F230" s="7" t="s">
        <v>923</v>
      </c>
      <c r="H230" s="2">
        <v>2011.0</v>
      </c>
      <c r="I230" s="9" t="s">
        <v>894</v>
      </c>
      <c r="J230" s="9" t="s">
        <v>64</v>
      </c>
      <c r="K230" s="9" t="s">
        <v>65</v>
      </c>
      <c r="L230" s="9" t="s">
        <v>137</v>
      </c>
      <c r="M230" s="9" t="s">
        <v>68</v>
      </c>
      <c r="N230" s="9" t="s">
        <v>61</v>
      </c>
      <c r="O230" s="9" t="s">
        <v>167</v>
      </c>
      <c r="P230" s="9" t="s">
        <v>62</v>
      </c>
      <c r="Q230" s="2" t="s">
        <v>226</v>
      </c>
      <c r="R230" s="2" t="s">
        <v>106</v>
      </c>
    </row>
    <row r="231">
      <c r="C231" s="2" t="s">
        <v>924</v>
      </c>
      <c r="D231" s="2" t="s">
        <v>865</v>
      </c>
      <c r="E231" s="2" t="s">
        <v>925</v>
      </c>
      <c r="F231" s="7" t="s">
        <v>926</v>
      </c>
      <c r="H231" s="2">
        <v>2012.0</v>
      </c>
      <c r="I231" s="9" t="s">
        <v>260</v>
      </c>
      <c r="J231" s="9" t="s">
        <v>64</v>
      </c>
      <c r="K231" s="9" t="s">
        <v>65</v>
      </c>
      <c r="L231" s="9" t="s">
        <v>137</v>
      </c>
      <c r="M231" s="9" t="s">
        <v>68</v>
      </c>
      <c r="N231" s="9" t="s">
        <v>61</v>
      </c>
      <c r="O231" s="2" t="s">
        <v>63</v>
      </c>
      <c r="P231" s="2" t="s">
        <v>106</v>
      </c>
    </row>
    <row r="232">
      <c r="C232" s="2" t="s">
        <v>927</v>
      </c>
      <c r="D232" s="2" t="s">
        <v>865</v>
      </c>
      <c r="E232" s="2" t="s">
        <v>928</v>
      </c>
      <c r="F232" s="7" t="s">
        <v>929</v>
      </c>
      <c r="H232" s="2">
        <v>2011.0</v>
      </c>
      <c r="I232" s="2" t="s">
        <v>930</v>
      </c>
      <c r="J232" s="9" t="s">
        <v>64</v>
      </c>
      <c r="K232" s="9" t="s">
        <v>65</v>
      </c>
      <c r="L232" s="9" t="s">
        <v>137</v>
      </c>
      <c r="M232" s="9" t="s">
        <v>68</v>
      </c>
      <c r="N232" s="9" t="s">
        <v>61</v>
      </c>
      <c r="O232" s="9" t="s">
        <v>167</v>
      </c>
      <c r="P232" s="9" t="s">
        <v>62</v>
      </c>
      <c r="Q232" s="2" t="s">
        <v>269</v>
      </c>
      <c r="R232" s="2" t="s">
        <v>106</v>
      </c>
    </row>
    <row r="233">
      <c r="C233" s="2" t="s">
        <v>931</v>
      </c>
      <c r="D233" s="2" t="s">
        <v>865</v>
      </c>
      <c r="E233" s="2" t="s">
        <v>932</v>
      </c>
      <c r="F233" s="7" t="s">
        <v>933</v>
      </c>
      <c r="H233" s="2">
        <v>2011.0</v>
      </c>
      <c r="I233" s="2" t="s">
        <v>613</v>
      </c>
      <c r="J233" t="s">
        <v>64</v>
      </c>
      <c r="K233" t="s">
        <v>65</v>
      </c>
      <c r="L233" t="s">
        <v>137</v>
      </c>
      <c r="M233" t="s">
        <v>68</v>
      </c>
      <c r="N233" t="s">
        <v>61</v>
      </c>
      <c r="O233" s="2" t="s">
        <v>63</v>
      </c>
      <c r="P233" s="2" t="s">
        <v>106</v>
      </c>
    </row>
    <row r="234">
      <c r="C234" s="2" t="s">
        <v>934</v>
      </c>
      <c r="D234" s="2" t="s">
        <v>865</v>
      </c>
      <c r="E234" s="2" t="s">
        <v>935</v>
      </c>
      <c r="F234" s="7" t="s">
        <v>936</v>
      </c>
      <c r="H234" s="2">
        <v>2011.0</v>
      </c>
      <c r="I234" s="2" t="s">
        <v>613</v>
      </c>
      <c r="J234" s="9" t="s">
        <v>64</v>
      </c>
      <c r="K234" s="9" t="s">
        <v>65</v>
      </c>
      <c r="L234" s="9" t="s">
        <v>137</v>
      </c>
      <c r="M234" s="9" t="s">
        <v>68</v>
      </c>
      <c r="N234" s="9" t="s">
        <v>61</v>
      </c>
      <c r="O234" s="2" t="s">
        <v>63</v>
      </c>
      <c r="P234" s="2" t="s">
        <v>106</v>
      </c>
    </row>
    <row r="235">
      <c r="C235" s="2" t="s">
        <v>937</v>
      </c>
      <c r="D235" s="2" t="s">
        <v>865</v>
      </c>
      <c r="E235" s="2" t="s">
        <v>938</v>
      </c>
      <c r="F235" s="7" t="s">
        <v>939</v>
      </c>
      <c r="H235" s="2">
        <v>2011.0</v>
      </c>
      <c r="I235" s="2" t="s">
        <v>613</v>
      </c>
      <c r="J235" s="9" t="s">
        <v>64</v>
      </c>
      <c r="K235" s="9" t="s">
        <v>65</v>
      </c>
      <c r="L235" s="9" t="s">
        <v>137</v>
      </c>
      <c r="M235" s="9" t="s">
        <v>68</v>
      </c>
      <c r="N235" s="9" t="s">
        <v>61</v>
      </c>
      <c r="O235" s="2" t="s">
        <v>226</v>
      </c>
      <c r="P235" s="2" t="s">
        <v>106</v>
      </c>
    </row>
    <row r="236">
      <c r="C236" s="2" t="s">
        <v>940</v>
      </c>
      <c r="D236" s="2" t="s">
        <v>865</v>
      </c>
      <c r="E236" s="2" t="s">
        <v>941</v>
      </c>
      <c r="F236" s="7" t="s">
        <v>942</v>
      </c>
      <c r="H236" s="2">
        <v>2011.0</v>
      </c>
      <c r="I236" s="2" t="s">
        <v>613</v>
      </c>
      <c r="J236" s="9" t="s">
        <v>64</v>
      </c>
      <c r="K236" s="9" t="s">
        <v>65</v>
      </c>
      <c r="L236" s="9" t="s">
        <v>137</v>
      </c>
      <c r="M236" s="9" t="s">
        <v>68</v>
      </c>
      <c r="N236" s="9" t="s">
        <v>61</v>
      </c>
      <c r="O236" s="2" t="s">
        <v>63</v>
      </c>
      <c r="P236" s="2" t="s">
        <v>106</v>
      </c>
    </row>
    <row r="237">
      <c r="C237" s="2" t="s">
        <v>943</v>
      </c>
      <c r="D237" s="2" t="s">
        <v>865</v>
      </c>
      <c r="E237" s="2" t="s">
        <v>944</v>
      </c>
      <c r="F237" s="7" t="s">
        <v>945</v>
      </c>
      <c r="H237" s="2">
        <v>2011.0</v>
      </c>
      <c r="I237" s="2" t="s">
        <v>946</v>
      </c>
      <c r="J237" s="9" t="s">
        <v>64</v>
      </c>
      <c r="K237" s="9" t="s">
        <v>65</v>
      </c>
      <c r="L237" s="9" t="s">
        <v>137</v>
      </c>
      <c r="M237" s="9" t="s">
        <v>68</v>
      </c>
      <c r="N237" s="9" t="s">
        <v>61</v>
      </c>
      <c r="O237" s="2" t="s">
        <v>226</v>
      </c>
      <c r="P237" s="2" t="s">
        <v>106</v>
      </c>
    </row>
    <row r="238">
      <c r="C238" s="2" t="s">
        <v>947</v>
      </c>
      <c r="D238" s="2" t="s">
        <v>865</v>
      </c>
      <c r="E238" s="2" t="s">
        <v>948</v>
      </c>
      <c r="F238" s="7" t="s">
        <v>949</v>
      </c>
      <c r="H238" s="2">
        <v>2012.0</v>
      </c>
      <c r="I238" s="2" t="s">
        <v>950</v>
      </c>
      <c r="J238" s="9" t="s">
        <v>64</v>
      </c>
      <c r="K238" s="9" t="s">
        <v>65</v>
      </c>
      <c r="L238" s="9" t="s">
        <v>137</v>
      </c>
      <c r="M238" s="9" t="s">
        <v>68</v>
      </c>
      <c r="N238" s="9" t="s">
        <v>61</v>
      </c>
      <c r="O238" s="2" t="s">
        <v>226</v>
      </c>
      <c r="P238" s="2" t="s">
        <v>106</v>
      </c>
    </row>
    <row r="239">
      <c r="C239" s="2" t="s">
        <v>951</v>
      </c>
      <c r="D239" s="2" t="s">
        <v>865</v>
      </c>
      <c r="E239" s="2" t="s">
        <v>952</v>
      </c>
      <c r="F239" s="7" t="s">
        <v>953</v>
      </c>
      <c r="H239" s="2">
        <v>2010.0</v>
      </c>
      <c r="I239" s="2" t="s">
        <v>950</v>
      </c>
      <c r="J239" s="9" t="s">
        <v>64</v>
      </c>
      <c r="K239" s="9" t="s">
        <v>65</v>
      </c>
      <c r="L239" s="9" t="s">
        <v>137</v>
      </c>
      <c r="M239" s="9" t="s">
        <v>68</v>
      </c>
      <c r="N239" s="9" t="s">
        <v>61</v>
      </c>
      <c r="O239" s="9" t="s">
        <v>167</v>
      </c>
      <c r="P239" s="9" t="s">
        <v>62</v>
      </c>
      <c r="Q239" s="2" t="s">
        <v>226</v>
      </c>
      <c r="R239" s="2" t="s">
        <v>106</v>
      </c>
    </row>
    <row r="240">
      <c r="C240" s="2" t="s">
        <v>954</v>
      </c>
      <c r="D240" s="2" t="s">
        <v>865</v>
      </c>
      <c r="E240" s="2" t="s">
        <v>955</v>
      </c>
      <c r="F240" s="7" t="s">
        <v>956</v>
      </c>
      <c r="H240" s="2">
        <v>2010.0</v>
      </c>
      <c r="I240" s="2" t="s">
        <v>950</v>
      </c>
      <c r="J240" s="9" t="s">
        <v>64</v>
      </c>
      <c r="K240" s="9" t="s">
        <v>65</v>
      </c>
      <c r="L240" s="9" t="s">
        <v>137</v>
      </c>
      <c r="M240" s="9" t="s">
        <v>68</v>
      </c>
      <c r="N240" s="9" t="s">
        <v>61</v>
      </c>
      <c r="O240" s="2" t="s">
        <v>226</v>
      </c>
      <c r="P240" s="2" t="s">
        <v>106</v>
      </c>
    </row>
    <row r="241">
      <c r="C241" s="2" t="s">
        <v>957</v>
      </c>
      <c r="D241" s="2" t="s">
        <v>865</v>
      </c>
      <c r="E241" s="2" t="s">
        <v>958</v>
      </c>
      <c r="F241" s="7" t="s">
        <v>959</v>
      </c>
      <c r="H241" s="2">
        <v>2010.0</v>
      </c>
      <c r="I241" s="2" t="s">
        <v>950</v>
      </c>
      <c r="J241" s="9" t="s">
        <v>64</v>
      </c>
      <c r="K241" s="9" t="s">
        <v>65</v>
      </c>
      <c r="L241" s="9" t="s">
        <v>137</v>
      </c>
      <c r="M241" s="9" t="s">
        <v>68</v>
      </c>
      <c r="N241" s="9" t="s">
        <v>61</v>
      </c>
      <c r="O241" s="2" t="s">
        <v>118</v>
      </c>
      <c r="P241" s="2" t="s">
        <v>63</v>
      </c>
      <c r="Q241" s="2" t="s">
        <v>125</v>
      </c>
    </row>
    <row r="242">
      <c r="C242" s="2" t="s">
        <v>960</v>
      </c>
      <c r="D242" s="2" t="s">
        <v>865</v>
      </c>
      <c r="E242" s="2" t="s">
        <v>961</v>
      </c>
      <c r="F242" s="7" t="s">
        <v>962</v>
      </c>
      <c r="H242" s="2">
        <v>2009.0</v>
      </c>
      <c r="I242" s="9" t="s">
        <v>260</v>
      </c>
      <c r="J242" s="9" t="s">
        <v>64</v>
      </c>
      <c r="K242" s="9" t="s">
        <v>65</v>
      </c>
      <c r="L242" s="9" t="s">
        <v>137</v>
      </c>
      <c r="M242" s="9" t="s">
        <v>68</v>
      </c>
      <c r="N242" s="9" t="s">
        <v>61</v>
      </c>
      <c r="O242" s="2" t="s">
        <v>226</v>
      </c>
      <c r="P242" s="2" t="s">
        <v>125</v>
      </c>
    </row>
    <row r="243">
      <c r="C243" s="2" t="s">
        <v>963</v>
      </c>
      <c r="D243" s="2" t="s">
        <v>865</v>
      </c>
      <c r="E243" s="2" t="s">
        <v>964</v>
      </c>
      <c r="F243" s="7" t="s">
        <v>965</v>
      </c>
      <c r="H243" s="2">
        <v>2009.0</v>
      </c>
      <c r="I243" s="9" t="s">
        <v>260</v>
      </c>
      <c r="J243" s="9" t="s">
        <v>64</v>
      </c>
      <c r="K243" s="9" t="s">
        <v>65</v>
      </c>
      <c r="L243" s="9" t="s">
        <v>137</v>
      </c>
      <c r="M243" s="9" t="s">
        <v>68</v>
      </c>
      <c r="N243" s="9" t="s">
        <v>61</v>
      </c>
      <c r="O243" s="2" t="s">
        <v>226</v>
      </c>
      <c r="P243" s="2" t="s">
        <v>106</v>
      </c>
    </row>
    <row r="244">
      <c r="C244" s="2" t="s">
        <v>966</v>
      </c>
      <c r="D244" s="2" t="s">
        <v>865</v>
      </c>
      <c r="E244" s="2" t="s">
        <v>967</v>
      </c>
      <c r="F244" s="7" t="s">
        <v>968</v>
      </c>
      <c r="H244" s="2">
        <v>2011.0</v>
      </c>
      <c r="I244" s="9" t="s">
        <v>260</v>
      </c>
      <c r="J244" s="9" t="s">
        <v>64</v>
      </c>
      <c r="K244" s="9" t="s">
        <v>65</v>
      </c>
      <c r="L244" s="9" t="s">
        <v>137</v>
      </c>
      <c r="M244" s="9" t="s">
        <v>68</v>
      </c>
      <c r="N244" s="9" t="s">
        <v>61</v>
      </c>
      <c r="O244" s="2" t="s">
        <v>282</v>
      </c>
      <c r="P244" s="2" t="s">
        <v>63</v>
      </c>
      <c r="Q244" s="2" t="s">
        <v>106</v>
      </c>
    </row>
    <row r="245">
      <c r="C245" s="2" t="s">
        <v>969</v>
      </c>
      <c r="D245" s="2" t="s">
        <v>865</v>
      </c>
      <c r="E245" s="2" t="s">
        <v>970</v>
      </c>
      <c r="F245" s="7" t="s">
        <v>971</v>
      </c>
      <c r="H245" s="2">
        <v>2008.0</v>
      </c>
      <c r="I245" s="9" t="s">
        <v>260</v>
      </c>
      <c r="J245" s="9" t="s">
        <v>64</v>
      </c>
      <c r="K245" s="9" t="s">
        <v>65</v>
      </c>
      <c r="L245" s="9" t="s">
        <v>137</v>
      </c>
      <c r="M245" s="9" t="s">
        <v>68</v>
      </c>
      <c r="N245" s="9" t="s">
        <v>61</v>
      </c>
      <c r="O245" s="2" t="s">
        <v>63</v>
      </c>
      <c r="P245" s="2" t="s">
        <v>106</v>
      </c>
    </row>
    <row r="246">
      <c r="C246" s="2" t="s">
        <v>972</v>
      </c>
      <c r="D246" s="2" t="s">
        <v>865</v>
      </c>
      <c r="E246" s="2" t="s">
        <v>970</v>
      </c>
      <c r="F246" s="7" t="s">
        <v>973</v>
      </c>
      <c r="H246" s="2">
        <v>2008.0</v>
      </c>
      <c r="I246" s="9" t="s">
        <v>260</v>
      </c>
      <c r="J246" s="9" t="s">
        <v>64</v>
      </c>
      <c r="K246" s="9" t="s">
        <v>65</v>
      </c>
      <c r="L246" s="9" t="s">
        <v>137</v>
      </c>
      <c r="M246" s="9" t="s">
        <v>68</v>
      </c>
      <c r="N246" s="9" t="s">
        <v>61</v>
      </c>
      <c r="O246" s="2" t="s">
        <v>63</v>
      </c>
      <c r="P246" s="2" t="s">
        <v>106</v>
      </c>
    </row>
    <row r="247">
      <c r="C247" s="2" t="s">
        <v>974</v>
      </c>
      <c r="D247" s="2" t="s">
        <v>865</v>
      </c>
      <c r="E247" s="2" t="s">
        <v>975</v>
      </c>
      <c r="F247" s="7" t="s">
        <v>976</v>
      </c>
      <c r="H247" s="2">
        <v>2009.0</v>
      </c>
      <c r="I247" s="9" t="s">
        <v>260</v>
      </c>
      <c r="J247" s="9" t="s">
        <v>64</v>
      </c>
      <c r="K247" s="9" t="s">
        <v>65</v>
      </c>
      <c r="L247" s="9" t="s">
        <v>137</v>
      </c>
      <c r="M247" s="9" t="s">
        <v>68</v>
      </c>
      <c r="N247" s="9" t="s">
        <v>61</v>
      </c>
      <c r="O247" s="9" t="s">
        <v>118</v>
      </c>
      <c r="P247" s="2" t="s">
        <v>269</v>
      </c>
      <c r="Q247" s="2" t="s">
        <v>106</v>
      </c>
    </row>
    <row r="248">
      <c r="C248" s="2" t="s">
        <v>977</v>
      </c>
      <c r="D248" s="2" t="s">
        <v>865</v>
      </c>
      <c r="E248" s="2" t="s">
        <v>978</v>
      </c>
      <c r="F248" s="7" t="s">
        <v>979</v>
      </c>
      <c r="H248" s="2">
        <v>2009.0</v>
      </c>
      <c r="I248" s="9" t="s">
        <v>260</v>
      </c>
      <c r="J248" s="9" t="s">
        <v>64</v>
      </c>
      <c r="K248" s="9" t="s">
        <v>65</v>
      </c>
      <c r="L248" s="9" t="s">
        <v>137</v>
      </c>
      <c r="M248" s="9" t="s">
        <v>68</v>
      </c>
      <c r="N248" s="9" t="s">
        <v>61</v>
      </c>
      <c r="O248" s="9" t="s">
        <v>167</v>
      </c>
      <c r="P248" s="9" t="s">
        <v>62</v>
      </c>
      <c r="Q248" s="2" t="s">
        <v>63</v>
      </c>
      <c r="R248" s="2" t="s">
        <v>106</v>
      </c>
    </row>
    <row r="249">
      <c r="C249" s="2" t="s">
        <v>980</v>
      </c>
      <c r="D249" s="2" t="s">
        <v>865</v>
      </c>
      <c r="E249" s="2" t="s">
        <v>981</v>
      </c>
      <c r="F249" s="7" t="s">
        <v>982</v>
      </c>
      <c r="H249" s="2">
        <v>2009.0</v>
      </c>
      <c r="I249" s="2" t="s">
        <v>901</v>
      </c>
      <c r="J249" s="9" t="s">
        <v>64</v>
      </c>
      <c r="K249" s="9" t="s">
        <v>65</v>
      </c>
      <c r="L249" s="9" t="s">
        <v>137</v>
      </c>
      <c r="M249" s="9" t="s">
        <v>68</v>
      </c>
      <c r="N249" s="9" t="s">
        <v>61</v>
      </c>
      <c r="O249" s="9" t="s">
        <v>167</v>
      </c>
      <c r="P249" s="9" t="s">
        <v>62</v>
      </c>
      <c r="Q249" s="2" t="s">
        <v>63</v>
      </c>
      <c r="R249" s="2" t="s">
        <v>144</v>
      </c>
    </row>
    <row r="250">
      <c r="C250" s="2" t="s">
        <v>983</v>
      </c>
      <c r="D250" s="2" t="s">
        <v>865</v>
      </c>
      <c r="E250" s="2" t="s">
        <v>984</v>
      </c>
      <c r="F250" s="7" t="s">
        <v>985</v>
      </c>
      <c r="H250" s="2">
        <v>2009.0</v>
      </c>
      <c r="I250" s="2" t="s">
        <v>901</v>
      </c>
      <c r="J250" s="9" t="s">
        <v>64</v>
      </c>
      <c r="K250" s="9" t="s">
        <v>65</v>
      </c>
      <c r="L250" s="9" t="s">
        <v>137</v>
      </c>
      <c r="M250" s="9" t="s">
        <v>68</v>
      </c>
      <c r="N250" s="9" t="s">
        <v>61</v>
      </c>
      <c r="O250" s="9" t="s">
        <v>118</v>
      </c>
      <c r="P250" s="2" t="s">
        <v>189</v>
      </c>
      <c r="Q250" s="2" t="s">
        <v>297</v>
      </c>
      <c r="R250" s="2" t="s">
        <v>106</v>
      </c>
    </row>
    <row r="251">
      <c r="C251" s="2" t="s">
        <v>986</v>
      </c>
      <c r="D251" s="2" t="s">
        <v>865</v>
      </c>
      <c r="E251" s="2" t="s">
        <v>987</v>
      </c>
      <c r="F251" s="7" t="s">
        <v>988</v>
      </c>
      <c r="H251" s="2">
        <v>2009.0</v>
      </c>
      <c r="I251" s="2" t="s">
        <v>901</v>
      </c>
      <c r="J251" s="9" t="s">
        <v>64</v>
      </c>
      <c r="K251" s="9" t="s">
        <v>65</v>
      </c>
      <c r="L251" s="9" t="s">
        <v>137</v>
      </c>
      <c r="M251" s="9" t="s">
        <v>68</v>
      </c>
      <c r="N251" s="9" t="s">
        <v>61</v>
      </c>
      <c r="O251" s="2" t="s">
        <v>269</v>
      </c>
      <c r="P251" s="2" t="s">
        <v>106</v>
      </c>
    </row>
    <row r="252">
      <c r="C252" s="2" t="s">
        <v>989</v>
      </c>
      <c r="D252" s="2" t="s">
        <v>865</v>
      </c>
      <c r="E252" s="2" t="s">
        <v>990</v>
      </c>
      <c r="F252" s="7" t="s">
        <v>991</v>
      </c>
      <c r="H252" s="2">
        <v>2009.0</v>
      </c>
      <c r="I252" s="2" t="s">
        <v>890</v>
      </c>
      <c r="J252" s="9" t="s">
        <v>64</v>
      </c>
      <c r="K252" s="9" t="s">
        <v>65</v>
      </c>
      <c r="L252" s="9" t="s">
        <v>137</v>
      </c>
      <c r="M252" s="9" t="s">
        <v>68</v>
      </c>
      <c r="N252" s="9" t="s">
        <v>61</v>
      </c>
      <c r="O252" s="9" t="s">
        <v>167</v>
      </c>
      <c r="P252" s="9" t="s">
        <v>62</v>
      </c>
      <c r="Q252" s="2" t="s">
        <v>63</v>
      </c>
      <c r="R252" s="2" t="s">
        <v>144</v>
      </c>
    </row>
    <row r="253">
      <c r="C253" s="2" t="s">
        <v>992</v>
      </c>
      <c r="D253" s="2" t="s">
        <v>865</v>
      </c>
      <c r="E253" s="2" t="s">
        <v>993</v>
      </c>
      <c r="F253" s="7" t="s">
        <v>994</v>
      </c>
      <c r="H253" s="2">
        <v>2008.0</v>
      </c>
      <c r="I253" s="2" t="s">
        <v>890</v>
      </c>
      <c r="J253" s="9" t="s">
        <v>64</v>
      </c>
      <c r="K253" s="9" t="s">
        <v>65</v>
      </c>
      <c r="L253" s="9" t="s">
        <v>137</v>
      </c>
      <c r="M253" s="9" t="s">
        <v>68</v>
      </c>
      <c r="N253" s="9" t="s">
        <v>61</v>
      </c>
      <c r="O253" s="9" t="s">
        <v>167</v>
      </c>
      <c r="P253" s="9" t="s">
        <v>62</v>
      </c>
      <c r="Q253" s="2" t="s">
        <v>269</v>
      </c>
      <c r="R253" s="2" t="s">
        <v>106</v>
      </c>
    </row>
    <row r="254">
      <c r="C254" s="2" t="s">
        <v>995</v>
      </c>
      <c r="D254" s="2" t="s">
        <v>865</v>
      </c>
      <c r="E254" s="2" t="s">
        <v>996</v>
      </c>
      <c r="F254" s="7" t="s">
        <v>997</v>
      </c>
      <c r="H254" s="2">
        <v>2008.0</v>
      </c>
      <c r="I254" s="2" t="s">
        <v>890</v>
      </c>
      <c r="J254" s="9" t="s">
        <v>64</v>
      </c>
      <c r="K254" s="9" t="s">
        <v>65</v>
      </c>
      <c r="L254" s="9" t="s">
        <v>137</v>
      </c>
      <c r="M254" s="9" t="s">
        <v>68</v>
      </c>
      <c r="N254" s="9" t="s">
        <v>61</v>
      </c>
      <c r="O254" s="9" t="s">
        <v>167</v>
      </c>
      <c r="P254" s="9" t="s">
        <v>62</v>
      </c>
      <c r="Q254" s="2" t="s">
        <v>63</v>
      </c>
      <c r="R254" s="2" t="s">
        <v>106</v>
      </c>
    </row>
    <row r="255">
      <c r="C255" s="2" t="s">
        <v>998</v>
      </c>
      <c r="D255" s="2" t="s">
        <v>865</v>
      </c>
      <c r="E255" s="2" t="s">
        <v>999</v>
      </c>
      <c r="F255" s="7" t="s">
        <v>1000</v>
      </c>
      <c r="H255" s="2">
        <v>2010.0</v>
      </c>
      <c r="I255" s="2" t="s">
        <v>1001</v>
      </c>
      <c r="J255" s="9" t="s">
        <v>64</v>
      </c>
      <c r="K255" s="9" t="s">
        <v>65</v>
      </c>
      <c r="L255" s="9" t="s">
        <v>137</v>
      </c>
      <c r="M255" s="9" t="s">
        <v>68</v>
      </c>
      <c r="N255" s="9" t="s">
        <v>61</v>
      </c>
      <c r="O255" s="9" t="s">
        <v>167</v>
      </c>
      <c r="P255" s="9" t="s">
        <v>62</v>
      </c>
      <c r="Q255" s="2" t="s">
        <v>63</v>
      </c>
      <c r="R255" s="2" t="s">
        <v>106</v>
      </c>
    </row>
    <row r="256">
      <c r="C256" s="2" t="s">
        <v>1002</v>
      </c>
      <c r="D256" s="2" t="s">
        <v>865</v>
      </c>
      <c r="E256" s="2" t="s">
        <v>1003</v>
      </c>
      <c r="F256" s="7" t="s">
        <v>1004</v>
      </c>
      <c r="H256" s="2">
        <v>2009.0</v>
      </c>
      <c r="I256" s="2" t="s">
        <v>1001</v>
      </c>
      <c r="J256" s="9" t="s">
        <v>65</v>
      </c>
      <c r="K256" s="9" t="s">
        <v>137</v>
      </c>
      <c r="L256" s="9" t="s">
        <v>68</v>
      </c>
      <c r="M256" s="9" t="s">
        <v>61</v>
      </c>
      <c r="N256" s="2" t="s">
        <v>63</v>
      </c>
      <c r="O256" s="2" t="s">
        <v>106</v>
      </c>
      <c r="P256" s="9"/>
    </row>
    <row r="257">
      <c r="C257" s="2" t="s">
        <v>1005</v>
      </c>
      <c r="D257" s="2" t="s">
        <v>865</v>
      </c>
      <c r="E257" s="2" t="s">
        <v>1006</v>
      </c>
      <c r="F257" s="7" t="s">
        <v>1007</v>
      </c>
      <c r="H257" s="2">
        <v>2009.0</v>
      </c>
      <c r="I257" s="2" t="s">
        <v>1008</v>
      </c>
      <c r="J257" s="9" t="s">
        <v>65</v>
      </c>
      <c r="K257" s="9" t="s">
        <v>137</v>
      </c>
      <c r="L257" s="9" t="s">
        <v>68</v>
      </c>
      <c r="M257" s="9" t="s">
        <v>61</v>
      </c>
      <c r="N257" s="2" t="s">
        <v>63</v>
      </c>
      <c r="O257" s="2" t="s">
        <v>106</v>
      </c>
    </row>
    <row r="258">
      <c r="C258" s="2" t="s">
        <v>1009</v>
      </c>
      <c r="D258" s="2" t="s">
        <v>865</v>
      </c>
      <c r="E258" s="2" t="s">
        <v>1010</v>
      </c>
      <c r="F258" s="7" t="s">
        <v>1011</v>
      </c>
      <c r="H258" s="2">
        <v>2008.0</v>
      </c>
      <c r="I258" s="2" t="s">
        <v>857</v>
      </c>
      <c r="J258" s="9" t="s">
        <v>64</v>
      </c>
      <c r="K258" s="9" t="s">
        <v>65</v>
      </c>
      <c r="L258" s="9" t="s">
        <v>137</v>
      </c>
      <c r="M258" s="9" t="s">
        <v>68</v>
      </c>
      <c r="N258" s="9" t="s">
        <v>61</v>
      </c>
      <c r="O258" s="9" t="s">
        <v>167</v>
      </c>
      <c r="P258" s="9" t="s">
        <v>62</v>
      </c>
      <c r="Q258" s="2" t="s">
        <v>63</v>
      </c>
      <c r="R258" s="2" t="s">
        <v>1012</v>
      </c>
    </row>
    <row r="259">
      <c r="C259" s="2" t="s">
        <v>1013</v>
      </c>
      <c r="D259" s="2" t="s">
        <v>865</v>
      </c>
      <c r="E259" s="2" t="s">
        <v>1014</v>
      </c>
      <c r="F259" s="7" t="s">
        <v>1015</v>
      </c>
      <c r="H259" s="2">
        <v>2008.0</v>
      </c>
      <c r="I259" s="2" t="s">
        <v>857</v>
      </c>
      <c r="J259" s="9" t="s">
        <v>64</v>
      </c>
      <c r="K259" s="9" t="s">
        <v>65</v>
      </c>
      <c r="L259" s="9" t="s">
        <v>137</v>
      </c>
      <c r="M259" s="9" t="s">
        <v>68</v>
      </c>
      <c r="N259" s="9" t="s">
        <v>61</v>
      </c>
      <c r="O259" s="9" t="s">
        <v>167</v>
      </c>
      <c r="P259" s="9" t="s">
        <v>62</v>
      </c>
      <c r="Q259" s="2" t="s">
        <v>63</v>
      </c>
      <c r="R259" s="2" t="s">
        <v>1012</v>
      </c>
    </row>
    <row r="260">
      <c r="C260" s="2" t="s">
        <v>1016</v>
      </c>
      <c r="D260" s="2" t="s">
        <v>865</v>
      </c>
      <c r="E260" s="2" t="s">
        <v>1017</v>
      </c>
      <c r="F260" s="7" t="s">
        <v>1018</v>
      </c>
      <c r="H260" s="2">
        <v>2009.0</v>
      </c>
      <c r="I260" s="9" t="s">
        <v>890</v>
      </c>
      <c r="J260" s="9" t="s">
        <v>64</v>
      </c>
      <c r="K260" s="9" t="s">
        <v>65</v>
      </c>
      <c r="L260" s="9" t="s">
        <v>137</v>
      </c>
      <c r="M260" s="9" t="s">
        <v>68</v>
      </c>
      <c r="N260" s="9" t="s">
        <v>61</v>
      </c>
      <c r="O260" s="2" t="s">
        <v>226</v>
      </c>
      <c r="P260" s="2" t="s">
        <v>106</v>
      </c>
    </row>
    <row r="261">
      <c r="C261" s="2" t="s">
        <v>1019</v>
      </c>
      <c r="D261" s="2" t="s">
        <v>865</v>
      </c>
      <c r="E261" s="2" t="s">
        <v>1020</v>
      </c>
      <c r="F261" s="7" t="s">
        <v>1021</v>
      </c>
      <c r="H261" s="2">
        <v>2006.0</v>
      </c>
      <c r="I261" s="2" t="s">
        <v>1022</v>
      </c>
      <c r="J261" s="9" t="s">
        <v>64</v>
      </c>
      <c r="K261" s="9" t="s">
        <v>65</v>
      </c>
      <c r="L261" s="9" t="s">
        <v>137</v>
      </c>
      <c r="M261" s="9" t="s">
        <v>68</v>
      </c>
      <c r="N261" s="9" t="s">
        <v>61</v>
      </c>
      <c r="O261" s="2" t="s">
        <v>226</v>
      </c>
      <c r="P261" s="2" t="s">
        <v>106</v>
      </c>
    </row>
    <row r="262">
      <c r="C262" s="2" t="s">
        <v>1023</v>
      </c>
      <c r="D262" s="2" t="s">
        <v>865</v>
      </c>
      <c r="E262" s="2" t="s">
        <v>1024</v>
      </c>
      <c r="F262" s="7" t="s">
        <v>1025</v>
      </c>
      <c r="H262" s="2">
        <v>2009.0</v>
      </c>
      <c r="I262" s="2" t="s">
        <v>890</v>
      </c>
      <c r="J262" s="9" t="s">
        <v>64</v>
      </c>
      <c r="K262" s="9" t="s">
        <v>65</v>
      </c>
      <c r="L262" s="9" t="s">
        <v>137</v>
      </c>
      <c r="M262" s="9" t="s">
        <v>68</v>
      </c>
      <c r="N262" s="9" t="s">
        <v>61</v>
      </c>
      <c r="O262" s="9" t="s">
        <v>167</v>
      </c>
      <c r="P262" s="9" t="s">
        <v>62</v>
      </c>
      <c r="Q262" s="2" t="s">
        <v>63</v>
      </c>
      <c r="R262" s="2" t="s">
        <v>106</v>
      </c>
    </row>
    <row r="263">
      <c r="C263" s="2" t="s">
        <v>1026</v>
      </c>
      <c r="D263" s="2" t="s">
        <v>865</v>
      </c>
      <c r="E263" s="2" t="s">
        <v>1027</v>
      </c>
      <c r="F263" s="7" t="s">
        <v>1028</v>
      </c>
      <c r="H263" s="2">
        <v>2007.0</v>
      </c>
      <c r="I263" s="9" t="s">
        <v>260</v>
      </c>
      <c r="J263" s="9" t="s">
        <v>64</v>
      </c>
      <c r="K263" s="9" t="s">
        <v>65</v>
      </c>
      <c r="L263" s="9" t="s">
        <v>137</v>
      </c>
      <c r="M263" s="9" t="s">
        <v>68</v>
      </c>
      <c r="N263" s="9" t="s">
        <v>61</v>
      </c>
      <c r="O263" s="2" t="s">
        <v>226</v>
      </c>
      <c r="P263" s="2" t="s">
        <v>106</v>
      </c>
    </row>
    <row r="264">
      <c r="C264" s="2" t="s">
        <v>1029</v>
      </c>
      <c r="D264" s="2" t="s">
        <v>865</v>
      </c>
      <c r="E264" s="2" t="s">
        <v>1030</v>
      </c>
      <c r="F264" s="7" t="s">
        <v>1031</v>
      </c>
      <c r="H264" s="2">
        <v>2007.0</v>
      </c>
      <c r="I264" s="9" t="s">
        <v>260</v>
      </c>
      <c r="J264" s="9" t="s">
        <v>64</v>
      </c>
      <c r="K264" s="9" t="s">
        <v>65</v>
      </c>
      <c r="L264" s="9" t="s">
        <v>137</v>
      </c>
      <c r="M264" s="9" t="s">
        <v>68</v>
      </c>
      <c r="N264" s="9" t="s">
        <v>61</v>
      </c>
      <c r="O264" s="2" t="s">
        <v>282</v>
      </c>
      <c r="P264" s="2" t="s">
        <v>118</v>
      </c>
      <c r="Q264" s="2" t="s">
        <v>226</v>
      </c>
      <c r="R264" s="2" t="s">
        <v>106</v>
      </c>
    </row>
    <row r="265">
      <c r="C265" s="2" t="s">
        <v>1032</v>
      </c>
      <c r="D265" s="2" t="s">
        <v>865</v>
      </c>
      <c r="E265" s="2" t="s">
        <v>1033</v>
      </c>
      <c r="F265" s="7" t="s">
        <v>1034</v>
      </c>
      <c r="H265" s="2">
        <v>2007.0</v>
      </c>
      <c r="I265" s="9" t="s">
        <v>260</v>
      </c>
      <c r="J265" s="9" t="s">
        <v>64</v>
      </c>
      <c r="K265" s="9" t="s">
        <v>65</v>
      </c>
      <c r="L265" s="9" t="s">
        <v>137</v>
      </c>
      <c r="M265" s="9" t="s">
        <v>68</v>
      </c>
      <c r="N265" s="9" t="s">
        <v>61</v>
      </c>
      <c r="O265" s="9" t="s">
        <v>282</v>
      </c>
      <c r="P265" s="9" t="s">
        <v>167</v>
      </c>
      <c r="Q265" s="9" t="s">
        <v>62</v>
      </c>
      <c r="R265" s="2" t="s">
        <v>226</v>
      </c>
      <c r="S265" s="2" t="s">
        <v>106</v>
      </c>
    </row>
    <row r="266">
      <c r="C266" s="2" t="s">
        <v>1035</v>
      </c>
      <c r="D266" s="2" t="s">
        <v>865</v>
      </c>
      <c r="E266" s="2" t="s">
        <v>1036</v>
      </c>
      <c r="F266" s="7" t="s">
        <v>1037</v>
      </c>
      <c r="H266" s="2">
        <v>2006.0</v>
      </c>
      <c r="I266" s="9" t="s">
        <v>260</v>
      </c>
      <c r="J266" s="9" t="s">
        <v>64</v>
      </c>
      <c r="K266" s="9" t="s">
        <v>65</v>
      </c>
      <c r="L266" s="9" t="s">
        <v>137</v>
      </c>
      <c r="M266" s="9" t="s">
        <v>68</v>
      </c>
      <c r="N266" s="9" t="s">
        <v>61</v>
      </c>
      <c r="O266" s="2" t="s">
        <v>63</v>
      </c>
      <c r="P266" s="2" t="s">
        <v>106</v>
      </c>
    </row>
    <row r="267">
      <c r="C267" s="2" t="s">
        <v>1038</v>
      </c>
      <c r="D267" s="2" t="s">
        <v>865</v>
      </c>
      <c r="E267" s="2" t="s">
        <v>1039</v>
      </c>
      <c r="F267" s="7" t="s">
        <v>1040</v>
      </c>
      <c r="H267" s="2">
        <v>2006.0</v>
      </c>
      <c r="I267" s="2" t="s">
        <v>1041</v>
      </c>
      <c r="J267" s="9" t="s">
        <v>64</v>
      </c>
      <c r="K267" s="9" t="s">
        <v>65</v>
      </c>
      <c r="L267" s="9" t="s">
        <v>137</v>
      </c>
      <c r="M267" s="9" t="s">
        <v>68</v>
      </c>
      <c r="N267" s="9" t="s">
        <v>61</v>
      </c>
      <c r="O267" s="2" t="s">
        <v>63</v>
      </c>
      <c r="P267" s="2" t="s">
        <v>106</v>
      </c>
    </row>
    <row r="268">
      <c r="C268" s="2" t="s">
        <v>1042</v>
      </c>
      <c r="D268" s="2" t="s">
        <v>865</v>
      </c>
      <c r="E268" s="2" t="s">
        <v>1043</v>
      </c>
      <c r="F268" s="7" t="s">
        <v>1044</v>
      </c>
      <c r="H268" s="2">
        <v>2006.0</v>
      </c>
      <c r="I268" s="2" t="s">
        <v>1041</v>
      </c>
      <c r="J268" s="9" t="s">
        <v>65</v>
      </c>
      <c r="K268" s="9" t="s">
        <v>137</v>
      </c>
      <c r="L268" s="2" t="s">
        <v>61</v>
      </c>
      <c r="M268" s="2" t="s">
        <v>145</v>
      </c>
      <c r="N268" s="2" t="s">
        <v>63</v>
      </c>
      <c r="O268" s="2" t="s">
        <v>106</v>
      </c>
      <c r="P268" s="2" t="s">
        <v>68</v>
      </c>
    </row>
    <row r="269">
      <c r="C269" s="2" t="s">
        <v>1045</v>
      </c>
      <c r="D269" s="2" t="s">
        <v>865</v>
      </c>
      <c r="E269" s="2" t="s">
        <v>1046</v>
      </c>
      <c r="F269" s="7" t="s">
        <v>1047</v>
      </c>
      <c r="H269" s="2">
        <v>2008.0</v>
      </c>
      <c r="I269" s="9" t="s">
        <v>260</v>
      </c>
      <c r="J269" s="9" t="s">
        <v>64</v>
      </c>
      <c r="K269" s="9" t="s">
        <v>65</v>
      </c>
      <c r="L269" s="9" t="s">
        <v>137</v>
      </c>
      <c r="M269" s="9" t="s">
        <v>68</v>
      </c>
      <c r="N269" s="9" t="s">
        <v>167</v>
      </c>
      <c r="O269" s="9" t="s">
        <v>62</v>
      </c>
      <c r="P269" s="2" t="s">
        <v>63</v>
      </c>
      <c r="Q269" s="2" t="s">
        <v>106</v>
      </c>
    </row>
    <row r="270">
      <c r="C270" s="2" t="s">
        <v>1048</v>
      </c>
      <c r="D270" s="2" t="s">
        <v>865</v>
      </c>
      <c r="E270" s="2" t="s">
        <v>1049</v>
      </c>
      <c r="F270" s="7" t="s">
        <v>1050</v>
      </c>
      <c r="H270" s="2">
        <v>2008.0</v>
      </c>
      <c r="I270" s="9" t="s">
        <v>260</v>
      </c>
      <c r="J270" s="9" t="s">
        <v>64</v>
      </c>
      <c r="K270" s="9" t="s">
        <v>65</v>
      </c>
      <c r="L270" s="9" t="s">
        <v>137</v>
      </c>
      <c r="M270" s="9" t="s">
        <v>68</v>
      </c>
      <c r="N270" s="9" t="s">
        <v>61</v>
      </c>
      <c r="O270" s="2" t="s">
        <v>226</v>
      </c>
      <c r="P270" s="2" t="s">
        <v>106</v>
      </c>
    </row>
    <row r="271">
      <c r="C271" s="2" t="s">
        <v>1051</v>
      </c>
      <c r="D271" s="2" t="s">
        <v>865</v>
      </c>
      <c r="E271" s="2" t="s">
        <v>1052</v>
      </c>
      <c r="F271" s="7" t="s">
        <v>1053</v>
      </c>
      <c r="H271" s="2">
        <v>2007.0</v>
      </c>
      <c r="I271" s="9" t="s">
        <v>260</v>
      </c>
      <c r="J271" s="9" t="s">
        <v>64</v>
      </c>
      <c r="K271" s="9" t="s">
        <v>65</v>
      </c>
      <c r="L271" s="9" t="s">
        <v>137</v>
      </c>
      <c r="M271" s="9" t="s">
        <v>68</v>
      </c>
      <c r="N271" s="9" t="s">
        <v>61</v>
      </c>
      <c r="O271" s="2" t="s">
        <v>63</v>
      </c>
      <c r="P271" s="2" t="s">
        <v>106</v>
      </c>
    </row>
    <row r="272">
      <c r="C272" s="2" t="s">
        <v>1054</v>
      </c>
      <c r="D272" s="2" t="s">
        <v>865</v>
      </c>
      <c r="E272" s="2" t="s">
        <v>1055</v>
      </c>
      <c r="F272" s="7" t="s">
        <v>1056</v>
      </c>
      <c r="H272" s="2">
        <v>2008.0</v>
      </c>
      <c r="I272" s="2" t="s">
        <v>901</v>
      </c>
      <c r="J272" s="9" t="s">
        <v>64</v>
      </c>
      <c r="K272" s="9" t="s">
        <v>65</v>
      </c>
      <c r="L272" s="9" t="s">
        <v>137</v>
      </c>
      <c r="M272" s="9" t="s">
        <v>68</v>
      </c>
      <c r="N272" s="9" t="s">
        <v>167</v>
      </c>
      <c r="O272" s="9" t="s">
        <v>62</v>
      </c>
      <c r="P272" s="2" t="s">
        <v>63</v>
      </c>
      <c r="Q272" s="2" t="s">
        <v>106</v>
      </c>
    </row>
    <row r="273">
      <c r="C273" s="2" t="s">
        <v>1057</v>
      </c>
      <c r="D273" s="2" t="s">
        <v>865</v>
      </c>
      <c r="E273" s="2" t="s">
        <v>1058</v>
      </c>
      <c r="F273" s="7" t="s">
        <v>1059</v>
      </c>
      <c r="H273" s="2">
        <v>2007.0</v>
      </c>
      <c r="I273" s="9" t="s">
        <v>260</v>
      </c>
      <c r="J273" s="9" t="s">
        <v>64</v>
      </c>
      <c r="K273" s="9" t="s">
        <v>65</v>
      </c>
      <c r="L273" s="9" t="s">
        <v>137</v>
      </c>
      <c r="M273" s="9" t="s">
        <v>68</v>
      </c>
      <c r="N273" s="9" t="s">
        <v>167</v>
      </c>
      <c r="O273" s="9" t="s">
        <v>62</v>
      </c>
      <c r="P273" s="2" t="s">
        <v>96</v>
      </c>
      <c r="Q273" s="2" t="s">
        <v>63</v>
      </c>
      <c r="R273" s="2" t="s">
        <v>144</v>
      </c>
    </row>
    <row r="274">
      <c r="C274" s="2" t="s">
        <v>1060</v>
      </c>
      <c r="D274" s="2" t="s">
        <v>1061</v>
      </c>
      <c r="E274" s="2" t="s">
        <v>1062</v>
      </c>
      <c r="F274" s="7" t="s">
        <v>1063</v>
      </c>
      <c r="H274" s="2">
        <v>2015.0</v>
      </c>
      <c r="I274" s="2" t="s">
        <v>950</v>
      </c>
      <c r="J274" s="9" t="s">
        <v>64</v>
      </c>
      <c r="K274" s="9" t="s">
        <v>65</v>
      </c>
      <c r="L274" s="9" t="s">
        <v>68</v>
      </c>
      <c r="M274" s="2" t="s">
        <v>61</v>
      </c>
      <c r="N274" s="2" t="s">
        <v>75</v>
      </c>
      <c r="O274" s="2" t="s">
        <v>63</v>
      </c>
      <c r="P274" s="2" t="s">
        <v>69</v>
      </c>
      <c r="Q274" s="2" t="s">
        <v>106</v>
      </c>
    </row>
    <row r="275">
      <c r="C275" s="2" t="s">
        <v>1064</v>
      </c>
      <c r="D275" s="2" t="s">
        <v>1061</v>
      </c>
      <c r="E275" s="2" t="s">
        <v>1065</v>
      </c>
      <c r="F275" s="7" t="s">
        <v>1066</v>
      </c>
      <c r="H275" s="2">
        <v>2015.0</v>
      </c>
      <c r="I275" s="2" t="s">
        <v>1067</v>
      </c>
      <c r="J275" s="9" t="s">
        <v>64</v>
      </c>
      <c r="K275" s="9" t="s">
        <v>65</v>
      </c>
      <c r="L275" s="9" t="s">
        <v>68</v>
      </c>
      <c r="M275" s="9" t="s">
        <v>61</v>
      </c>
      <c r="N275" s="2" t="s">
        <v>63</v>
      </c>
      <c r="O275" s="2" t="s">
        <v>69</v>
      </c>
      <c r="P275" s="2" t="s">
        <v>106</v>
      </c>
    </row>
    <row r="276">
      <c r="C276" s="2" t="s">
        <v>1068</v>
      </c>
      <c r="D276" s="2" t="s">
        <v>1061</v>
      </c>
      <c r="E276" s="2" t="s">
        <v>1069</v>
      </c>
      <c r="F276" s="7" t="s">
        <v>1070</v>
      </c>
      <c r="H276" s="2">
        <v>2015.0</v>
      </c>
      <c r="I276" s="2" t="s">
        <v>1071</v>
      </c>
      <c r="J276" s="2" t="s">
        <v>64</v>
      </c>
      <c r="K276" s="9" t="s">
        <v>65</v>
      </c>
      <c r="L276" s="9" t="s">
        <v>61</v>
      </c>
      <c r="M276" s="2" t="s">
        <v>68</v>
      </c>
      <c r="N276" s="9" t="s">
        <v>137</v>
      </c>
      <c r="O276" s="2" t="s">
        <v>226</v>
      </c>
      <c r="P276" s="2" t="s">
        <v>106</v>
      </c>
    </row>
    <row r="277">
      <c r="C277" s="2" t="s">
        <v>1072</v>
      </c>
      <c r="D277" s="2" t="s">
        <v>1061</v>
      </c>
      <c r="E277" s="2" t="s">
        <v>1073</v>
      </c>
      <c r="F277" s="7" t="s">
        <v>1074</v>
      </c>
      <c r="H277" s="2">
        <v>2011.0</v>
      </c>
      <c r="I277" s="2" t="s">
        <v>1075</v>
      </c>
      <c r="J277" s="2" t="s">
        <v>64</v>
      </c>
      <c r="K277" s="2" t="s">
        <v>118</v>
      </c>
      <c r="L277" s="9" t="s">
        <v>61</v>
      </c>
      <c r="M277" s="9" t="s">
        <v>68</v>
      </c>
      <c r="N277" s="9" t="s">
        <v>137</v>
      </c>
      <c r="O277" s="2" t="s">
        <v>63</v>
      </c>
      <c r="P277" s="2" t="s">
        <v>65</v>
      </c>
      <c r="Q277" s="2" t="s">
        <v>106</v>
      </c>
    </row>
    <row r="278">
      <c r="C278" s="2" t="s">
        <v>1076</v>
      </c>
      <c r="D278" s="2" t="s">
        <v>1061</v>
      </c>
      <c r="E278" s="2" t="s">
        <v>1077</v>
      </c>
      <c r="F278" s="7" t="s">
        <v>1078</v>
      </c>
      <c r="H278" s="2">
        <v>2015.0</v>
      </c>
      <c r="I278" s="2" t="s">
        <v>890</v>
      </c>
      <c r="J278" s="9" t="s">
        <v>64</v>
      </c>
      <c r="K278" s="9" t="s">
        <v>61</v>
      </c>
      <c r="L278" s="9" t="s">
        <v>68</v>
      </c>
      <c r="M278" s="2" t="s">
        <v>63</v>
      </c>
      <c r="N278" s="9" t="s">
        <v>137</v>
      </c>
      <c r="O278" s="2" t="s">
        <v>106</v>
      </c>
      <c r="P278" s="2" t="s">
        <v>65</v>
      </c>
    </row>
    <row r="279">
      <c r="C279" s="2" t="s">
        <v>1079</v>
      </c>
      <c r="D279" s="2" t="s">
        <v>1061</v>
      </c>
      <c r="E279" s="2" t="s">
        <v>1080</v>
      </c>
      <c r="F279" s="7" t="s">
        <v>1081</v>
      </c>
      <c r="H279" s="2">
        <v>2014.0</v>
      </c>
      <c r="I279" s="2" t="s">
        <v>260</v>
      </c>
      <c r="J279" s="9" t="s">
        <v>64</v>
      </c>
      <c r="K279" s="9" t="s">
        <v>61</v>
      </c>
      <c r="L279" s="9" t="s">
        <v>68</v>
      </c>
      <c r="M279" s="2" t="s">
        <v>65</v>
      </c>
      <c r="N279" s="9" t="s">
        <v>137</v>
      </c>
      <c r="O279" s="2" t="s">
        <v>106</v>
      </c>
      <c r="P279" s="2" t="s">
        <v>297</v>
      </c>
    </row>
    <row r="280">
      <c r="C280" s="2" t="s">
        <v>1082</v>
      </c>
      <c r="D280" s="2" t="s">
        <v>1061</v>
      </c>
      <c r="E280" s="2" t="s">
        <v>1083</v>
      </c>
      <c r="F280" s="7" t="s">
        <v>1084</v>
      </c>
      <c r="H280" s="2">
        <v>2014.0</v>
      </c>
      <c r="I280" s="2" t="s">
        <v>260</v>
      </c>
      <c r="J280" s="9" t="s">
        <v>64</v>
      </c>
      <c r="K280" s="9" t="s">
        <v>61</v>
      </c>
      <c r="L280" s="9" t="s">
        <v>68</v>
      </c>
      <c r="M280" s="2" t="s">
        <v>176</v>
      </c>
      <c r="N280" s="9" t="s">
        <v>137</v>
      </c>
      <c r="O280" s="2" t="s">
        <v>63</v>
      </c>
      <c r="P280" s="2" t="s">
        <v>106</v>
      </c>
    </row>
    <row r="281">
      <c r="C281" s="2" t="s">
        <v>1085</v>
      </c>
      <c r="D281" s="2" t="s">
        <v>1061</v>
      </c>
      <c r="E281" s="2" t="s">
        <v>1086</v>
      </c>
      <c r="F281" s="7" t="s">
        <v>1087</v>
      </c>
      <c r="H281" s="2">
        <v>2014.0</v>
      </c>
      <c r="I281" s="2" t="s">
        <v>260</v>
      </c>
      <c r="J281" s="9" t="s">
        <v>64</v>
      </c>
      <c r="K281" s="9" t="s">
        <v>65</v>
      </c>
      <c r="L281" s="2" t="s">
        <v>65</v>
      </c>
      <c r="M281" s="2" t="s">
        <v>68</v>
      </c>
      <c r="N281" s="9" t="s">
        <v>137</v>
      </c>
      <c r="O281" s="2" t="s">
        <v>106</v>
      </c>
      <c r="P281" s="2" t="s">
        <v>63</v>
      </c>
    </row>
    <row r="282">
      <c r="C282" s="2" t="s">
        <v>1088</v>
      </c>
      <c r="D282" s="2" t="s">
        <v>1061</v>
      </c>
      <c r="E282" s="2" t="s">
        <v>1089</v>
      </c>
      <c r="F282" s="7" t="s">
        <v>1090</v>
      </c>
      <c r="H282" s="2">
        <v>2014.0</v>
      </c>
      <c r="I282" s="9" t="s">
        <v>1075</v>
      </c>
      <c r="J282" s="9" t="s">
        <v>64</v>
      </c>
      <c r="K282" s="9" t="s">
        <v>65</v>
      </c>
      <c r="L282" s="9" t="s">
        <v>61</v>
      </c>
      <c r="M282" s="2" t="s">
        <v>63</v>
      </c>
      <c r="N282" s="9" t="s">
        <v>137</v>
      </c>
      <c r="O282" s="2" t="s">
        <v>68</v>
      </c>
      <c r="P282" s="2" t="s">
        <v>106</v>
      </c>
    </row>
    <row r="283">
      <c r="C283" s="2" t="s">
        <v>1091</v>
      </c>
      <c r="D283" s="2" t="s">
        <v>1061</v>
      </c>
      <c r="E283" s="2" t="s">
        <v>1092</v>
      </c>
      <c r="F283" s="7" t="s">
        <v>1093</v>
      </c>
      <c r="H283" s="2">
        <v>2014.0</v>
      </c>
      <c r="I283" s="2" t="s">
        <v>1094</v>
      </c>
      <c r="J283" s="9" t="s">
        <v>64</v>
      </c>
      <c r="K283" s="9" t="s">
        <v>61</v>
      </c>
      <c r="L283" s="9" t="s">
        <v>176</v>
      </c>
      <c r="M283" s="2" t="s">
        <v>128</v>
      </c>
      <c r="N283" s="9" t="s">
        <v>137</v>
      </c>
      <c r="O283" s="2" t="s">
        <v>145</v>
      </c>
      <c r="P283" s="2" t="s">
        <v>77</v>
      </c>
    </row>
    <row r="284">
      <c r="C284" s="2" t="s">
        <v>1095</v>
      </c>
      <c r="D284" s="2" t="s">
        <v>1061</v>
      </c>
      <c r="E284" s="2" t="s">
        <v>1096</v>
      </c>
      <c r="F284" s="7" t="s">
        <v>1097</v>
      </c>
      <c r="H284" s="2">
        <v>2014.0</v>
      </c>
      <c r="I284" s="2" t="s">
        <v>1098</v>
      </c>
      <c r="J284" s="9" t="s">
        <v>64</v>
      </c>
      <c r="K284" s="9" t="s">
        <v>65</v>
      </c>
      <c r="L284" s="9" t="s">
        <v>61</v>
      </c>
      <c r="M284" s="9" t="s">
        <v>68</v>
      </c>
      <c r="N284" s="9" t="s">
        <v>137</v>
      </c>
      <c r="O284" s="2" t="s">
        <v>63</v>
      </c>
      <c r="P284" s="2" t="s">
        <v>106</v>
      </c>
    </row>
    <row r="285">
      <c r="C285" s="2" t="s">
        <v>1099</v>
      </c>
      <c r="D285" s="2" t="s">
        <v>1061</v>
      </c>
      <c r="E285" s="2" t="s">
        <v>1100</v>
      </c>
      <c r="F285" s="7" t="s">
        <v>1101</v>
      </c>
      <c r="H285" s="2">
        <v>2014.0</v>
      </c>
      <c r="I285" s="2" t="s">
        <v>1075</v>
      </c>
      <c r="J285" s="9" t="s">
        <v>64</v>
      </c>
      <c r="K285" s="9" t="s">
        <v>65</v>
      </c>
      <c r="L285" s="9" t="s">
        <v>61</v>
      </c>
      <c r="M285" s="9" t="s">
        <v>68</v>
      </c>
      <c r="N285" s="9" t="s">
        <v>137</v>
      </c>
      <c r="O285" s="2" t="s">
        <v>63</v>
      </c>
      <c r="P285" s="2" t="s">
        <v>106</v>
      </c>
    </row>
    <row r="286">
      <c r="C286" s="2" t="s">
        <v>1102</v>
      </c>
      <c r="D286" s="2" t="s">
        <v>1061</v>
      </c>
      <c r="E286" s="2" t="s">
        <v>1103</v>
      </c>
      <c r="F286" s="7" t="s">
        <v>1104</v>
      </c>
      <c r="H286" s="2">
        <v>2014.0</v>
      </c>
      <c r="I286" s="2" t="s">
        <v>1075</v>
      </c>
      <c r="J286" s="9" t="s">
        <v>64</v>
      </c>
      <c r="K286" s="9" t="s">
        <v>65</v>
      </c>
      <c r="L286" s="9" t="s">
        <v>61</v>
      </c>
      <c r="M286" s="9" t="s">
        <v>68</v>
      </c>
      <c r="N286" s="9" t="s">
        <v>137</v>
      </c>
      <c r="O286" s="2" t="s">
        <v>226</v>
      </c>
      <c r="P286" s="2" t="s">
        <v>106</v>
      </c>
    </row>
    <row r="287">
      <c r="C287" s="2" t="s">
        <v>1105</v>
      </c>
      <c r="D287" s="2" t="s">
        <v>1061</v>
      </c>
      <c r="E287" s="2" t="s">
        <v>1106</v>
      </c>
      <c r="F287" s="7" t="s">
        <v>1107</v>
      </c>
      <c r="H287" s="2">
        <v>2014.0</v>
      </c>
      <c r="I287" s="2" t="s">
        <v>1108</v>
      </c>
      <c r="J287" s="9" t="s">
        <v>64</v>
      </c>
      <c r="K287" s="9" t="s">
        <v>65</v>
      </c>
      <c r="L287" s="9" t="s">
        <v>61</v>
      </c>
      <c r="M287" s="9" t="s">
        <v>68</v>
      </c>
      <c r="N287" s="9" t="s">
        <v>137</v>
      </c>
      <c r="O287" s="2" t="s">
        <v>297</v>
      </c>
      <c r="P287" s="2" t="s">
        <v>106</v>
      </c>
    </row>
    <row r="288">
      <c r="C288" s="2" t="s">
        <v>1109</v>
      </c>
      <c r="D288" s="2" t="s">
        <v>1061</v>
      </c>
      <c r="E288" s="2" t="s">
        <v>1110</v>
      </c>
      <c r="F288" s="7" t="s">
        <v>1111</v>
      </c>
      <c r="H288" s="2">
        <v>2014.0</v>
      </c>
      <c r="I288" s="2" t="s">
        <v>215</v>
      </c>
      <c r="J288" s="2" t="s">
        <v>355</v>
      </c>
      <c r="K288" s="2" t="s">
        <v>64</v>
      </c>
      <c r="L288" s="2" t="s">
        <v>268</v>
      </c>
      <c r="M288" s="2" t="s">
        <v>137</v>
      </c>
      <c r="N288" s="2" t="s">
        <v>269</v>
      </c>
      <c r="O288" s="2" t="s">
        <v>106</v>
      </c>
      <c r="P288" s="2" t="s">
        <v>65</v>
      </c>
    </row>
    <row r="289">
      <c r="C289" s="2" t="s">
        <v>1112</v>
      </c>
      <c r="D289" s="2" t="s">
        <v>1061</v>
      </c>
      <c r="E289" s="2" t="s">
        <v>1113</v>
      </c>
      <c r="F289" s="7" t="s">
        <v>1114</v>
      </c>
      <c r="H289" s="2">
        <v>2014.0</v>
      </c>
      <c r="I289" s="2" t="s">
        <v>950</v>
      </c>
      <c r="J289" s="9" t="s">
        <v>64</v>
      </c>
      <c r="K289" s="9" t="s">
        <v>65</v>
      </c>
      <c r="L289" s="9" t="s">
        <v>61</v>
      </c>
      <c r="M289" s="9" t="s">
        <v>68</v>
      </c>
      <c r="N289" s="9" t="s">
        <v>137</v>
      </c>
      <c r="O289" s="2" t="s">
        <v>118</v>
      </c>
      <c r="P289" s="2" t="s">
        <v>63</v>
      </c>
      <c r="Q289" s="2" t="s">
        <v>106</v>
      </c>
      <c r="R289" s="2" t="s">
        <v>306</v>
      </c>
    </row>
    <row r="290">
      <c r="C290" s="2" t="s">
        <v>1115</v>
      </c>
      <c r="D290" s="2" t="s">
        <v>1061</v>
      </c>
      <c r="E290" s="2" t="s">
        <v>1116</v>
      </c>
      <c r="F290" s="7" t="s">
        <v>1117</v>
      </c>
      <c r="H290" s="2">
        <v>2013.0</v>
      </c>
      <c r="I290" s="2" t="s">
        <v>890</v>
      </c>
      <c r="J290" t="s">
        <v>64</v>
      </c>
      <c r="K290" t="s">
        <v>65</v>
      </c>
      <c r="L290" t="s">
        <v>61</v>
      </c>
      <c r="M290" t="s">
        <v>68</v>
      </c>
      <c r="N290" t="s">
        <v>137</v>
      </c>
      <c r="O290" s="2" t="s">
        <v>297</v>
      </c>
      <c r="P290" s="2" t="s">
        <v>106</v>
      </c>
    </row>
    <row r="291">
      <c r="C291" s="2" t="s">
        <v>1118</v>
      </c>
      <c r="D291" s="2" t="s">
        <v>1061</v>
      </c>
      <c r="E291" s="2" t="s">
        <v>1119</v>
      </c>
      <c r="F291" s="7" t="s">
        <v>1120</v>
      </c>
      <c r="H291" s="2">
        <v>2013.0</v>
      </c>
      <c r="I291" s="2" t="s">
        <v>1121</v>
      </c>
      <c r="J291" t="s">
        <v>64</v>
      </c>
      <c r="K291" s="9" t="s">
        <v>176</v>
      </c>
      <c r="L291" t="s">
        <v>61</v>
      </c>
      <c r="M291" s="9" t="s">
        <v>118</v>
      </c>
      <c r="N291" s="2" t="s">
        <v>96</v>
      </c>
      <c r="O291" s="2" t="s">
        <v>137</v>
      </c>
      <c r="P291" s="2" t="s">
        <v>77</v>
      </c>
      <c r="Q291" s="2" t="s">
        <v>145</v>
      </c>
    </row>
    <row r="292">
      <c r="C292" s="2" t="s">
        <v>1122</v>
      </c>
      <c r="D292" s="2" t="s">
        <v>1061</v>
      </c>
      <c r="E292" s="2" t="s">
        <v>1123</v>
      </c>
      <c r="F292" s="7" t="s">
        <v>1124</v>
      </c>
      <c r="H292" s="2">
        <v>2013.0</v>
      </c>
      <c r="I292" s="2" t="s">
        <v>868</v>
      </c>
      <c r="J292" s="9" t="s">
        <v>64</v>
      </c>
      <c r="K292" s="9" t="s">
        <v>65</v>
      </c>
      <c r="L292" s="9" t="s">
        <v>61</v>
      </c>
      <c r="M292" s="2" t="s">
        <v>217</v>
      </c>
      <c r="N292" s="2" t="s">
        <v>96</v>
      </c>
      <c r="O292" s="2" t="s">
        <v>137</v>
      </c>
      <c r="P292" s="2" t="s">
        <v>77</v>
      </c>
      <c r="Q292" s="2" t="s">
        <v>145</v>
      </c>
      <c r="R292" s="2" t="s">
        <v>106</v>
      </c>
    </row>
    <row r="293">
      <c r="C293" s="2" t="s">
        <v>1125</v>
      </c>
      <c r="D293" s="2" t="s">
        <v>1061</v>
      </c>
      <c r="E293" s="2" t="s">
        <v>1126</v>
      </c>
      <c r="F293" s="7" t="s">
        <v>1127</v>
      </c>
      <c r="H293" s="2">
        <v>2013.0</v>
      </c>
      <c r="I293" s="9" t="s">
        <v>739</v>
      </c>
      <c r="J293" s="9" t="s">
        <v>64</v>
      </c>
      <c r="K293" s="9" t="s">
        <v>65</v>
      </c>
      <c r="L293" s="9" t="s">
        <v>61</v>
      </c>
      <c r="M293" s="9" t="s">
        <v>137</v>
      </c>
      <c r="N293" s="2" t="s">
        <v>68</v>
      </c>
      <c r="O293" s="2" t="s">
        <v>297</v>
      </c>
      <c r="P293" s="2" t="s">
        <v>106</v>
      </c>
    </row>
    <row r="294">
      <c r="C294" s="2" t="s">
        <v>1128</v>
      </c>
      <c r="D294" s="2" t="s">
        <v>1061</v>
      </c>
      <c r="E294" s="2" t="s">
        <v>1129</v>
      </c>
      <c r="F294" s="7" t="s">
        <v>1130</v>
      </c>
      <c r="H294" s="2">
        <v>2013.0</v>
      </c>
      <c r="I294" s="2" t="s">
        <v>215</v>
      </c>
      <c r="J294" s="9" t="s">
        <v>64</v>
      </c>
      <c r="K294" s="9" t="s">
        <v>65</v>
      </c>
      <c r="L294" s="2" t="s">
        <v>68</v>
      </c>
      <c r="M294" s="9" t="s">
        <v>137</v>
      </c>
      <c r="N294" s="2" t="s">
        <v>63</v>
      </c>
      <c r="O294" s="2" t="s">
        <v>106</v>
      </c>
    </row>
    <row r="295">
      <c r="C295" s="2" t="s">
        <v>1131</v>
      </c>
      <c r="D295" s="2" t="s">
        <v>1061</v>
      </c>
      <c r="E295" s="2" t="s">
        <v>1132</v>
      </c>
      <c r="F295" s="7" t="s">
        <v>1133</v>
      </c>
      <c r="H295" s="2">
        <v>2012.0</v>
      </c>
      <c r="I295" s="9" t="s">
        <v>260</v>
      </c>
      <c r="J295" s="9" t="s">
        <v>64</v>
      </c>
      <c r="K295" s="9" t="s">
        <v>61</v>
      </c>
      <c r="L295" s="9" t="s">
        <v>167</v>
      </c>
      <c r="M295" s="9" t="s">
        <v>62</v>
      </c>
      <c r="N295" s="2" t="s">
        <v>96</v>
      </c>
      <c r="O295" s="9" t="s">
        <v>137</v>
      </c>
      <c r="P295" s="2" t="s">
        <v>226</v>
      </c>
      <c r="Q295" s="2" t="s">
        <v>106</v>
      </c>
    </row>
    <row r="296">
      <c r="C296" s="2" t="s">
        <v>1134</v>
      </c>
      <c r="D296" s="2" t="s">
        <v>1061</v>
      </c>
      <c r="E296" s="2" t="s">
        <v>1135</v>
      </c>
      <c r="F296" s="7" t="s">
        <v>1136</v>
      </c>
      <c r="H296" s="2">
        <v>2012.0</v>
      </c>
      <c r="I296" s="9" t="s">
        <v>260</v>
      </c>
      <c r="J296" s="9" t="s">
        <v>64</v>
      </c>
      <c r="K296" s="9" t="s">
        <v>61</v>
      </c>
      <c r="L296" s="9" t="s">
        <v>167</v>
      </c>
      <c r="M296" s="9" t="s">
        <v>62</v>
      </c>
      <c r="N296" s="2" t="s">
        <v>96</v>
      </c>
      <c r="O296" s="2" t="s">
        <v>68</v>
      </c>
      <c r="P296" s="2" t="s">
        <v>1137</v>
      </c>
      <c r="Q296" s="2" t="s">
        <v>63</v>
      </c>
      <c r="R296" s="2" t="s">
        <v>106</v>
      </c>
    </row>
    <row r="297">
      <c r="C297" s="2" t="s">
        <v>1138</v>
      </c>
      <c r="D297" s="2" t="s">
        <v>1061</v>
      </c>
      <c r="E297" s="2" t="s">
        <v>1139</v>
      </c>
      <c r="F297" s="7" t="s">
        <v>1140</v>
      </c>
      <c r="H297" s="2">
        <v>2012.0</v>
      </c>
      <c r="I297" s="2" t="s">
        <v>215</v>
      </c>
      <c r="J297" s="9" t="s">
        <v>64</v>
      </c>
      <c r="K297" s="2" t="s">
        <v>118</v>
      </c>
      <c r="L297" s="2" t="s">
        <v>68</v>
      </c>
      <c r="M297" s="9" t="s">
        <v>137</v>
      </c>
      <c r="N297" s="2" t="s">
        <v>297</v>
      </c>
      <c r="O297" s="2" t="s">
        <v>65</v>
      </c>
      <c r="P297" s="2" t="s">
        <v>106</v>
      </c>
    </row>
    <row r="298">
      <c r="C298" s="2" t="s">
        <v>1141</v>
      </c>
      <c r="D298" s="2" t="s">
        <v>1061</v>
      </c>
      <c r="E298" s="2" t="s">
        <v>1142</v>
      </c>
      <c r="F298" s="7" t="s">
        <v>1143</v>
      </c>
      <c r="H298" s="2">
        <v>2012.0</v>
      </c>
      <c r="I298" s="2" t="s">
        <v>1094</v>
      </c>
      <c r="J298" s="9" t="s">
        <v>64</v>
      </c>
      <c r="K298" s="9" t="s">
        <v>65</v>
      </c>
      <c r="L298" s="9" t="s">
        <v>61</v>
      </c>
      <c r="M298" s="9" t="s">
        <v>68</v>
      </c>
      <c r="N298" s="2" t="s">
        <v>158</v>
      </c>
      <c r="O298" s="2" t="s">
        <v>63</v>
      </c>
      <c r="P298" s="2" t="s">
        <v>106</v>
      </c>
      <c r="Q298" s="2" t="s">
        <v>96</v>
      </c>
      <c r="R298" s="2" t="s">
        <v>69</v>
      </c>
    </row>
    <row r="299">
      <c r="C299" s="2" t="s">
        <v>1144</v>
      </c>
      <c r="D299" s="2" t="s">
        <v>1061</v>
      </c>
      <c r="E299" s="2" t="s">
        <v>1145</v>
      </c>
      <c r="F299" s="7" t="s">
        <v>1146</v>
      </c>
      <c r="H299" s="2">
        <v>2011.0</v>
      </c>
      <c r="I299" s="2" t="s">
        <v>1075</v>
      </c>
      <c r="J299" s="9" t="s">
        <v>64</v>
      </c>
      <c r="K299" s="9" t="s">
        <v>137</v>
      </c>
      <c r="L299" s="2" t="s">
        <v>65</v>
      </c>
      <c r="M299" s="2" t="s">
        <v>62</v>
      </c>
      <c r="N299" s="2" t="s">
        <v>68</v>
      </c>
      <c r="O299" s="2" t="s">
        <v>137</v>
      </c>
      <c r="P299" s="2" t="s">
        <v>297</v>
      </c>
      <c r="Q299" s="2" t="s">
        <v>106</v>
      </c>
    </row>
    <row r="300">
      <c r="C300" s="2" t="s">
        <v>1147</v>
      </c>
      <c r="D300" s="2" t="s">
        <v>1061</v>
      </c>
      <c r="E300" s="2" t="s">
        <v>1147</v>
      </c>
      <c r="F300" s="7" t="s">
        <v>1148</v>
      </c>
      <c r="H300" s="2">
        <v>2011.0</v>
      </c>
      <c r="I300" s="2" t="s">
        <v>1094</v>
      </c>
      <c r="J300" s="9" t="s">
        <v>64</v>
      </c>
      <c r="K300" s="9" t="s">
        <v>65</v>
      </c>
      <c r="L300" s="9" t="s">
        <v>137</v>
      </c>
      <c r="M300" s="9" t="s">
        <v>68</v>
      </c>
      <c r="N300" s="9" t="s">
        <v>167</v>
      </c>
      <c r="O300" s="9" t="s">
        <v>62</v>
      </c>
      <c r="P300" s="2" t="s">
        <v>297</v>
      </c>
      <c r="Q300" s="2" t="s">
        <v>106</v>
      </c>
    </row>
    <row r="301">
      <c r="F301" s="23"/>
    </row>
    <row r="302">
      <c r="F302" s="23"/>
    </row>
    <row r="303">
      <c r="F303" s="23"/>
    </row>
    <row r="304">
      <c r="F304" s="23"/>
    </row>
    <row r="305">
      <c r="F305" s="23"/>
    </row>
    <row r="306">
      <c r="F306" s="23"/>
    </row>
    <row r="307">
      <c r="F307" s="23"/>
    </row>
    <row r="308">
      <c r="F308" s="23"/>
    </row>
    <row r="309">
      <c r="F309" s="23"/>
    </row>
    <row r="310">
      <c r="F310" s="23"/>
    </row>
    <row r="311">
      <c r="F311" s="23"/>
    </row>
    <row r="312">
      <c r="F312" s="23"/>
    </row>
    <row r="313">
      <c r="F313" s="23"/>
    </row>
    <row r="314">
      <c r="F314" s="23"/>
    </row>
    <row r="315">
      <c r="F315" s="23"/>
    </row>
    <row r="316">
      <c r="F316" s="23"/>
    </row>
    <row r="317">
      <c r="F317" s="23"/>
    </row>
    <row r="318">
      <c r="F318" s="23"/>
    </row>
    <row r="319">
      <c r="F319" s="23"/>
    </row>
    <row r="320">
      <c r="F320" s="23"/>
    </row>
    <row r="321">
      <c r="F321" s="23"/>
    </row>
    <row r="322">
      <c r="F322" s="23"/>
    </row>
    <row r="323">
      <c r="F323" s="23"/>
    </row>
    <row r="324">
      <c r="F324" s="23"/>
    </row>
    <row r="325">
      <c r="F325" s="23"/>
    </row>
    <row r="326">
      <c r="F326" s="23"/>
    </row>
    <row r="327">
      <c r="F327" s="23"/>
    </row>
    <row r="328">
      <c r="F328" s="23"/>
    </row>
    <row r="329">
      <c r="F329" s="23"/>
    </row>
    <row r="330">
      <c r="F330" s="23"/>
    </row>
    <row r="331">
      <c r="F331" s="23"/>
    </row>
    <row r="332">
      <c r="F332" s="23"/>
    </row>
    <row r="333">
      <c r="F333" s="23"/>
    </row>
    <row r="334">
      <c r="F334" s="23"/>
    </row>
    <row r="335">
      <c r="F335" s="23"/>
    </row>
    <row r="336">
      <c r="F336" s="23"/>
    </row>
    <row r="337">
      <c r="F337" s="23"/>
    </row>
    <row r="338">
      <c r="F338" s="23"/>
    </row>
    <row r="339">
      <c r="F339" s="23"/>
    </row>
    <row r="340">
      <c r="F340" s="23"/>
    </row>
    <row r="341">
      <c r="F341" s="23"/>
    </row>
    <row r="342">
      <c r="F342" s="23"/>
    </row>
    <row r="343">
      <c r="F343" s="23"/>
    </row>
    <row r="344">
      <c r="F344" s="23"/>
    </row>
    <row r="345">
      <c r="F345" s="23"/>
    </row>
    <row r="346">
      <c r="F346" s="23"/>
    </row>
    <row r="347">
      <c r="F347" s="23"/>
    </row>
    <row r="348">
      <c r="F348" s="23"/>
    </row>
    <row r="349">
      <c r="F349" s="23"/>
    </row>
    <row r="350">
      <c r="F350" s="23"/>
    </row>
    <row r="351">
      <c r="F351" s="23"/>
    </row>
    <row r="352">
      <c r="F352" s="23"/>
    </row>
    <row r="353">
      <c r="F353" s="23"/>
    </row>
    <row r="354">
      <c r="F354" s="23"/>
    </row>
    <row r="355">
      <c r="F355" s="23"/>
    </row>
    <row r="356">
      <c r="F356" s="23"/>
    </row>
    <row r="357">
      <c r="F357" s="23"/>
    </row>
    <row r="358">
      <c r="F358" s="23"/>
    </row>
    <row r="359">
      <c r="F359" s="23"/>
    </row>
    <row r="360">
      <c r="F360" s="23"/>
    </row>
    <row r="361">
      <c r="F361" s="23"/>
    </row>
    <row r="362">
      <c r="F362" s="23"/>
    </row>
    <row r="363">
      <c r="F363" s="23"/>
    </row>
    <row r="364">
      <c r="F364" s="23"/>
    </row>
    <row r="365">
      <c r="F365" s="23"/>
    </row>
    <row r="366">
      <c r="F366" s="23"/>
    </row>
    <row r="367">
      <c r="F367" s="23"/>
    </row>
    <row r="368">
      <c r="F368" s="23"/>
    </row>
    <row r="369">
      <c r="F369" s="23"/>
    </row>
    <row r="370">
      <c r="F370" s="23"/>
    </row>
    <row r="371">
      <c r="F371" s="23"/>
    </row>
    <row r="372">
      <c r="F372" s="23"/>
    </row>
    <row r="373">
      <c r="F373" s="23"/>
    </row>
    <row r="374">
      <c r="F374" s="23"/>
    </row>
    <row r="375">
      <c r="F375" s="23"/>
    </row>
    <row r="376">
      <c r="F376" s="23"/>
    </row>
    <row r="377">
      <c r="F377" s="23"/>
    </row>
    <row r="378">
      <c r="F378" s="23"/>
    </row>
    <row r="379">
      <c r="F379" s="23"/>
    </row>
    <row r="380">
      <c r="F380" s="23"/>
    </row>
    <row r="381">
      <c r="F381" s="23"/>
    </row>
    <row r="382">
      <c r="F382" s="23"/>
    </row>
    <row r="383">
      <c r="F383" s="23"/>
    </row>
    <row r="384">
      <c r="F384" s="23"/>
    </row>
    <row r="385">
      <c r="F385" s="23"/>
    </row>
    <row r="386">
      <c r="F386" s="23"/>
    </row>
    <row r="387">
      <c r="F387" s="23"/>
    </row>
    <row r="388">
      <c r="F388" s="23"/>
    </row>
    <row r="389">
      <c r="F389" s="23"/>
    </row>
    <row r="390">
      <c r="F390" s="23"/>
    </row>
    <row r="391">
      <c r="F391" s="23"/>
    </row>
    <row r="392">
      <c r="F392" s="23"/>
    </row>
    <row r="393">
      <c r="F393" s="23"/>
    </row>
    <row r="394">
      <c r="F394" s="23"/>
    </row>
    <row r="395">
      <c r="F395" s="23"/>
    </row>
    <row r="396">
      <c r="F396" s="23"/>
    </row>
    <row r="397">
      <c r="F397" s="23"/>
    </row>
    <row r="398">
      <c r="F398" s="23"/>
    </row>
    <row r="399">
      <c r="F399" s="23"/>
    </row>
    <row r="400">
      <c r="F400" s="23"/>
    </row>
    <row r="401">
      <c r="F401" s="23"/>
    </row>
    <row r="402">
      <c r="F402" s="23"/>
    </row>
    <row r="403">
      <c r="F403" s="23"/>
    </row>
    <row r="404">
      <c r="F404" s="23"/>
    </row>
    <row r="405">
      <c r="F405" s="23"/>
    </row>
    <row r="406">
      <c r="F406" s="23"/>
    </row>
    <row r="407">
      <c r="F407" s="23"/>
    </row>
    <row r="408">
      <c r="F408" s="23"/>
    </row>
    <row r="409">
      <c r="F409" s="23"/>
    </row>
    <row r="410">
      <c r="F410" s="23"/>
    </row>
    <row r="411">
      <c r="F411" s="23"/>
    </row>
    <row r="412">
      <c r="F412" s="23"/>
    </row>
    <row r="413">
      <c r="F413" s="23"/>
    </row>
    <row r="414">
      <c r="F414" s="23"/>
    </row>
    <row r="415">
      <c r="F415" s="23"/>
    </row>
    <row r="416">
      <c r="F416" s="23"/>
    </row>
    <row r="417">
      <c r="F417" s="23"/>
    </row>
    <row r="418">
      <c r="F418" s="23"/>
    </row>
    <row r="419">
      <c r="F419" s="23"/>
    </row>
    <row r="420">
      <c r="F420" s="23"/>
    </row>
    <row r="421">
      <c r="F421" s="23"/>
    </row>
    <row r="422">
      <c r="F422" s="23"/>
    </row>
    <row r="423">
      <c r="F423" s="23"/>
    </row>
    <row r="424">
      <c r="F424" s="23"/>
    </row>
    <row r="425">
      <c r="F425" s="23"/>
    </row>
    <row r="426">
      <c r="F426" s="23"/>
    </row>
    <row r="427">
      <c r="F427" s="23"/>
    </row>
    <row r="428">
      <c r="F428" s="23"/>
    </row>
    <row r="429">
      <c r="F429" s="23"/>
    </row>
    <row r="430">
      <c r="F430" s="23"/>
    </row>
    <row r="431">
      <c r="F431" s="23"/>
    </row>
    <row r="432">
      <c r="F432" s="23"/>
    </row>
    <row r="433">
      <c r="F433" s="23"/>
    </row>
    <row r="434">
      <c r="F434" s="23"/>
    </row>
    <row r="435">
      <c r="F435" s="23"/>
    </row>
    <row r="436">
      <c r="F436" s="23"/>
    </row>
    <row r="437">
      <c r="F437" s="23"/>
    </row>
    <row r="438">
      <c r="F438" s="23"/>
    </row>
    <row r="439">
      <c r="F439" s="23"/>
    </row>
    <row r="440">
      <c r="F440" s="23"/>
    </row>
    <row r="441">
      <c r="F441" s="23"/>
    </row>
    <row r="442">
      <c r="F442" s="23"/>
    </row>
    <row r="443">
      <c r="F443" s="23"/>
    </row>
    <row r="444">
      <c r="F444" s="23"/>
    </row>
    <row r="445">
      <c r="F445" s="23"/>
    </row>
    <row r="446">
      <c r="F446" s="23"/>
    </row>
    <row r="447">
      <c r="F447" s="23"/>
    </row>
    <row r="448">
      <c r="F448" s="23"/>
    </row>
    <row r="449">
      <c r="F449" s="23"/>
    </row>
    <row r="450">
      <c r="F450" s="23"/>
    </row>
    <row r="451">
      <c r="F451" s="23"/>
    </row>
    <row r="452">
      <c r="F452" s="23"/>
    </row>
    <row r="453">
      <c r="F453" s="23"/>
    </row>
    <row r="454">
      <c r="F454" s="23"/>
    </row>
    <row r="455">
      <c r="F455" s="23"/>
    </row>
    <row r="456">
      <c r="F456" s="23"/>
    </row>
    <row r="457">
      <c r="F457" s="23"/>
    </row>
    <row r="458">
      <c r="F458" s="23"/>
    </row>
    <row r="459">
      <c r="F459" s="23"/>
    </row>
    <row r="460">
      <c r="F460" s="23"/>
    </row>
    <row r="461">
      <c r="F461" s="23"/>
    </row>
    <row r="462">
      <c r="F462" s="23"/>
    </row>
    <row r="463">
      <c r="F463" s="23"/>
    </row>
    <row r="464">
      <c r="F464" s="23"/>
    </row>
    <row r="465">
      <c r="F465" s="23"/>
    </row>
    <row r="466">
      <c r="F466" s="23"/>
    </row>
    <row r="467">
      <c r="F467" s="23"/>
    </row>
    <row r="468">
      <c r="F468" s="23"/>
    </row>
    <row r="469">
      <c r="F469" s="23"/>
    </row>
    <row r="470">
      <c r="F470" s="23"/>
    </row>
    <row r="471">
      <c r="F471" s="23"/>
    </row>
    <row r="472">
      <c r="F472" s="23"/>
    </row>
    <row r="473">
      <c r="F473" s="23"/>
    </row>
    <row r="474">
      <c r="F474" s="23"/>
    </row>
    <row r="475">
      <c r="F475" s="23"/>
    </row>
    <row r="476">
      <c r="F476" s="23"/>
    </row>
    <row r="477">
      <c r="F477" s="23"/>
    </row>
    <row r="478">
      <c r="F478" s="23"/>
    </row>
    <row r="479">
      <c r="F479" s="23"/>
    </row>
    <row r="480">
      <c r="F480" s="23"/>
    </row>
    <row r="481">
      <c r="F481" s="23"/>
    </row>
    <row r="482">
      <c r="F482" s="23"/>
    </row>
    <row r="483">
      <c r="F483" s="23"/>
    </row>
    <row r="484">
      <c r="F484" s="23"/>
    </row>
    <row r="485">
      <c r="F485" s="23"/>
    </row>
    <row r="486">
      <c r="F486" s="23"/>
    </row>
    <row r="487">
      <c r="F487" s="23"/>
    </row>
    <row r="488">
      <c r="F488" s="23"/>
    </row>
    <row r="489">
      <c r="F489" s="23"/>
    </row>
    <row r="490">
      <c r="F490" s="23"/>
    </row>
    <row r="491">
      <c r="F491" s="23"/>
    </row>
    <row r="492">
      <c r="F492" s="23"/>
    </row>
    <row r="493">
      <c r="F493" s="23"/>
    </row>
    <row r="494">
      <c r="F494" s="23"/>
    </row>
    <row r="495">
      <c r="F495" s="23"/>
    </row>
    <row r="496">
      <c r="F496" s="23"/>
    </row>
    <row r="497">
      <c r="F497" s="23"/>
    </row>
    <row r="498">
      <c r="F498" s="23"/>
    </row>
    <row r="499">
      <c r="F499" s="23"/>
    </row>
    <row r="500">
      <c r="F500" s="23"/>
    </row>
    <row r="501">
      <c r="F501" s="23"/>
    </row>
    <row r="502">
      <c r="F502" s="23"/>
    </row>
    <row r="503">
      <c r="F503" s="23"/>
    </row>
    <row r="504">
      <c r="F504" s="23"/>
    </row>
    <row r="505">
      <c r="F505" s="23"/>
    </row>
    <row r="506">
      <c r="F506" s="23"/>
    </row>
    <row r="507">
      <c r="F507" s="23"/>
    </row>
    <row r="508">
      <c r="F508" s="23"/>
    </row>
    <row r="509">
      <c r="F509" s="23"/>
    </row>
    <row r="510">
      <c r="F510" s="23"/>
    </row>
    <row r="511">
      <c r="F511" s="23"/>
    </row>
    <row r="512">
      <c r="F512" s="23"/>
    </row>
    <row r="513">
      <c r="F513" s="23"/>
    </row>
    <row r="514">
      <c r="F514" s="23"/>
    </row>
    <row r="515">
      <c r="F515" s="23"/>
    </row>
    <row r="516">
      <c r="F516" s="23"/>
    </row>
    <row r="517">
      <c r="F517" s="23"/>
    </row>
    <row r="518">
      <c r="F518" s="23"/>
    </row>
    <row r="519">
      <c r="F519" s="23"/>
    </row>
    <row r="520">
      <c r="F520" s="23"/>
    </row>
    <row r="521">
      <c r="F521" s="23"/>
    </row>
    <row r="522">
      <c r="F522" s="23"/>
    </row>
    <row r="523">
      <c r="F523" s="23"/>
    </row>
    <row r="524">
      <c r="F524" s="23"/>
    </row>
    <row r="525">
      <c r="F525" s="23"/>
    </row>
    <row r="526">
      <c r="F526" s="23"/>
    </row>
    <row r="527">
      <c r="F527" s="23"/>
    </row>
    <row r="528">
      <c r="F528" s="23"/>
    </row>
    <row r="529">
      <c r="F529" s="23"/>
    </row>
    <row r="530">
      <c r="F530" s="23"/>
    </row>
    <row r="531">
      <c r="F531" s="23"/>
    </row>
    <row r="532">
      <c r="F532" s="23"/>
    </row>
    <row r="533">
      <c r="F533" s="23"/>
    </row>
    <row r="534">
      <c r="F534" s="23"/>
    </row>
    <row r="535">
      <c r="F535" s="23"/>
    </row>
    <row r="536">
      <c r="F536" s="23"/>
    </row>
    <row r="537">
      <c r="F537" s="23"/>
    </row>
    <row r="538">
      <c r="F538" s="23"/>
    </row>
    <row r="539">
      <c r="F539" s="23"/>
    </row>
    <row r="540">
      <c r="F540" s="23"/>
    </row>
    <row r="541">
      <c r="F541" s="23"/>
    </row>
    <row r="542">
      <c r="F542" s="23"/>
    </row>
    <row r="543">
      <c r="F543" s="23"/>
    </row>
    <row r="544">
      <c r="F544" s="23"/>
    </row>
    <row r="545">
      <c r="F545" s="23"/>
    </row>
    <row r="546">
      <c r="F546" s="23"/>
    </row>
    <row r="547">
      <c r="F547" s="23"/>
    </row>
    <row r="548">
      <c r="F548" s="23"/>
    </row>
    <row r="549">
      <c r="F549" s="23"/>
    </row>
    <row r="550">
      <c r="F550" s="23"/>
    </row>
    <row r="551">
      <c r="F551" s="23"/>
    </row>
    <row r="552">
      <c r="F552" s="23"/>
    </row>
    <row r="553">
      <c r="F553" s="23"/>
    </row>
    <row r="554">
      <c r="F554" s="23"/>
    </row>
    <row r="555">
      <c r="F555" s="23"/>
    </row>
    <row r="556">
      <c r="F556" s="23"/>
    </row>
    <row r="557">
      <c r="F557" s="23"/>
    </row>
    <row r="558">
      <c r="F558" s="23"/>
    </row>
    <row r="559">
      <c r="F559" s="23"/>
    </row>
    <row r="560">
      <c r="F560" s="23"/>
    </row>
    <row r="561">
      <c r="F561" s="23"/>
    </row>
    <row r="562">
      <c r="F562" s="23"/>
    </row>
    <row r="563">
      <c r="F563" s="23"/>
    </row>
    <row r="564">
      <c r="F564" s="23"/>
    </row>
    <row r="565">
      <c r="F565" s="23"/>
    </row>
    <row r="566">
      <c r="F566" s="23"/>
    </row>
    <row r="567">
      <c r="F567" s="23"/>
    </row>
    <row r="568">
      <c r="F568" s="23"/>
    </row>
    <row r="569">
      <c r="F569" s="23"/>
    </row>
    <row r="570">
      <c r="F570" s="23"/>
    </row>
    <row r="571">
      <c r="F571" s="23"/>
    </row>
    <row r="572">
      <c r="F572" s="23"/>
    </row>
    <row r="573">
      <c r="F573" s="23"/>
    </row>
    <row r="574">
      <c r="F574" s="23"/>
    </row>
    <row r="575">
      <c r="F575" s="23"/>
    </row>
    <row r="576">
      <c r="F576" s="23"/>
    </row>
    <row r="577">
      <c r="F577" s="23"/>
    </row>
    <row r="578">
      <c r="F578" s="23"/>
    </row>
    <row r="579">
      <c r="F579" s="23"/>
    </row>
    <row r="580">
      <c r="F580" s="23"/>
    </row>
    <row r="581">
      <c r="F581" s="23"/>
    </row>
    <row r="582">
      <c r="F582" s="23"/>
    </row>
    <row r="583">
      <c r="F583" s="23"/>
    </row>
    <row r="584">
      <c r="F584" s="23"/>
    </row>
    <row r="585">
      <c r="F585" s="23"/>
    </row>
    <row r="586">
      <c r="F586" s="23"/>
    </row>
    <row r="587">
      <c r="F587" s="23"/>
    </row>
    <row r="588">
      <c r="F588" s="23"/>
    </row>
    <row r="589">
      <c r="F589" s="23"/>
    </row>
    <row r="590">
      <c r="F590" s="23"/>
    </row>
    <row r="591">
      <c r="F591" s="23"/>
    </row>
    <row r="592">
      <c r="F592" s="23"/>
    </row>
    <row r="593">
      <c r="F593" s="23"/>
    </row>
    <row r="594">
      <c r="F594" s="23"/>
    </row>
    <row r="595">
      <c r="F595" s="23"/>
    </row>
    <row r="596">
      <c r="F596" s="23"/>
    </row>
    <row r="597">
      <c r="F597" s="23"/>
    </row>
    <row r="598">
      <c r="F598" s="23"/>
    </row>
    <row r="599">
      <c r="F599" s="23"/>
    </row>
    <row r="600">
      <c r="F600" s="23"/>
    </row>
    <row r="601">
      <c r="F601" s="23"/>
    </row>
    <row r="602">
      <c r="F602" s="23"/>
    </row>
    <row r="603">
      <c r="F603" s="23"/>
    </row>
    <row r="604">
      <c r="F604" s="23"/>
    </row>
    <row r="605">
      <c r="F605" s="23"/>
    </row>
    <row r="606">
      <c r="F606" s="23"/>
    </row>
    <row r="607">
      <c r="F607" s="23"/>
    </row>
    <row r="608">
      <c r="F608" s="23"/>
    </row>
    <row r="609">
      <c r="F609" s="23"/>
    </row>
    <row r="610">
      <c r="F610" s="23"/>
    </row>
    <row r="611">
      <c r="F611" s="23"/>
    </row>
    <row r="612">
      <c r="F612" s="23"/>
    </row>
    <row r="613">
      <c r="F613" s="23"/>
    </row>
    <row r="614">
      <c r="F614" s="23"/>
    </row>
    <row r="615">
      <c r="F615" s="23"/>
    </row>
    <row r="616">
      <c r="F616" s="23"/>
    </row>
    <row r="617">
      <c r="F617" s="23"/>
    </row>
    <row r="618">
      <c r="F618" s="23"/>
    </row>
    <row r="619">
      <c r="F619" s="23"/>
    </row>
    <row r="620">
      <c r="F620" s="23"/>
    </row>
    <row r="621">
      <c r="F621" s="23"/>
    </row>
    <row r="622">
      <c r="F622" s="23"/>
    </row>
    <row r="623">
      <c r="F623" s="23"/>
    </row>
    <row r="624">
      <c r="F624" s="23"/>
    </row>
    <row r="625">
      <c r="F625" s="23"/>
    </row>
    <row r="626">
      <c r="F626" s="23"/>
    </row>
    <row r="627">
      <c r="F627" s="23"/>
    </row>
    <row r="628">
      <c r="F628" s="23"/>
    </row>
    <row r="629">
      <c r="F629" s="23"/>
    </row>
    <row r="630">
      <c r="F630" s="23"/>
    </row>
    <row r="631">
      <c r="F631" s="23"/>
    </row>
    <row r="632">
      <c r="F632" s="23"/>
    </row>
    <row r="633">
      <c r="F633" s="23"/>
    </row>
    <row r="634">
      <c r="F634" s="23"/>
    </row>
    <row r="635">
      <c r="F635" s="23"/>
    </row>
    <row r="636">
      <c r="F636" s="23"/>
    </row>
    <row r="637">
      <c r="F637" s="23"/>
    </row>
    <row r="638">
      <c r="F638" s="23"/>
    </row>
    <row r="639">
      <c r="F639" s="23"/>
    </row>
    <row r="640">
      <c r="F640" s="23"/>
    </row>
    <row r="641">
      <c r="F641" s="23"/>
    </row>
    <row r="642">
      <c r="F642" s="23"/>
    </row>
    <row r="643">
      <c r="F643" s="23"/>
    </row>
    <row r="644">
      <c r="F644" s="23"/>
    </row>
    <row r="645">
      <c r="F645" s="23"/>
    </row>
    <row r="646">
      <c r="F646" s="23"/>
    </row>
    <row r="647">
      <c r="F647" s="23"/>
    </row>
    <row r="648">
      <c r="F648" s="23"/>
    </row>
    <row r="649">
      <c r="F649" s="23"/>
    </row>
    <row r="650">
      <c r="F650" s="23"/>
    </row>
    <row r="651">
      <c r="F651" s="23"/>
    </row>
    <row r="652">
      <c r="F652" s="23"/>
    </row>
    <row r="653">
      <c r="F653" s="23"/>
    </row>
    <row r="654">
      <c r="F654" s="23"/>
    </row>
    <row r="655">
      <c r="F655" s="23"/>
    </row>
    <row r="656">
      <c r="F656" s="23"/>
    </row>
    <row r="657">
      <c r="F657" s="23"/>
    </row>
    <row r="658">
      <c r="F658" s="23"/>
    </row>
    <row r="659">
      <c r="F659" s="23"/>
    </row>
    <row r="660">
      <c r="F660" s="23"/>
    </row>
    <row r="661">
      <c r="F661" s="23"/>
    </row>
    <row r="662">
      <c r="F662" s="23"/>
    </row>
    <row r="663">
      <c r="F663" s="23"/>
    </row>
    <row r="664">
      <c r="F664" s="23"/>
    </row>
    <row r="665">
      <c r="F665" s="23"/>
    </row>
    <row r="666">
      <c r="F666" s="23"/>
    </row>
    <row r="667">
      <c r="F667" s="23"/>
    </row>
    <row r="668">
      <c r="F668" s="23"/>
    </row>
    <row r="669">
      <c r="F669" s="23"/>
    </row>
    <row r="670">
      <c r="F670" s="23"/>
    </row>
    <row r="671">
      <c r="F671" s="23"/>
    </row>
    <row r="672">
      <c r="F672" s="23"/>
    </row>
    <row r="673">
      <c r="F673" s="23"/>
    </row>
    <row r="674">
      <c r="F674" s="23"/>
    </row>
    <row r="675">
      <c r="F675" s="23"/>
    </row>
    <row r="676">
      <c r="F676" s="23"/>
    </row>
    <row r="677">
      <c r="F677" s="23"/>
    </row>
    <row r="678">
      <c r="F678" s="23"/>
    </row>
    <row r="679">
      <c r="F679" s="23"/>
    </row>
    <row r="680">
      <c r="F680" s="23"/>
    </row>
    <row r="681">
      <c r="F681" s="23"/>
    </row>
    <row r="682">
      <c r="F682" s="23"/>
    </row>
    <row r="683">
      <c r="F683" s="23"/>
    </row>
    <row r="684">
      <c r="F684" s="23"/>
    </row>
    <row r="685">
      <c r="F685" s="23"/>
    </row>
    <row r="686">
      <c r="F686" s="23"/>
    </row>
    <row r="687">
      <c r="F687" s="23"/>
    </row>
    <row r="688">
      <c r="F688" s="23"/>
    </row>
    <row r="689">
      <c r="F689" s="23"/>
    </row>
    <row r="690">
      <c r="F690" s="23"/>
    </row>
    <row r="691">
      <c r="F691" s="23"/>
    </row>
    <row r="692">
      <c r="F692" s="23"/>
    </row>
    <row r="693">
      <c r="F693" s="23"/>
    </row>
    <row r="694">
      <c r="F694" s="23"/>
    </row>
    <row r="695">
      <c r="F695" s="23"/>
    </row>
    <row r="696">
      <c r="F696" s="23"/>
    </row>
    <row r="697">
      <c r="F697" s="23"/>
    </row>
    <row r="698">
      <c r="F698" s="23"/>
    </row>
    <row r="699">
      <c r="F699" s="23"/>
    </row>
    <row r="700">
      <c r="F700" s="23"/>
    </row>
    <row r="701">
      <c r="F701" s="23"/>
    </row>
    <row r="702">
      <c r="F702" s="23"/>
    </row>
    <row r="703">
      <c r="F703" s="23"/>
    </row>
    <row r="704">
      <c r="F704" s="23"/>
    </row>
    <row r="705">
      <c r="F705" s="23"/>
    </row>
    <row r="706">
      <c r="F706" s="23"/>
    </row>
    <row r="707">
      <c r="F707" s="23"/>
    </row>
    <row r="708">
      <c r="F708" s="23"/>
    </row>
    <row r="709">
      <c r="F709" s="23"/>
    </row>
    <row r="710">
      <c r="F710" s="23"/>
    </row>
    <row r="711">
      <c r="F711" s="23"/>
    </row>
    <row r="712">
      <c r="F712" s="23"/>
    </row>
    <row r="713">
      <c r="F713" s="23"/>
    </row>
    <row r="714">
      <c r="F714" s="23"/>
    </row>
    <row r="715">
      <c r="F715" s="23"/>
    </row>
    <row r="716">
      <c r="F716" s="23"/>
    </row>
    <row r="717">
      <c r="F717" s="23"/>
    </row>
    <row r="718">
      <c r="F718" s="23"/>
    </row>
    <row r="719">
      <c r="F719" s="23"/>
    </row>
    <row r="720">
      <c r="F720" s="23"/>
    </row>
    <row r="721">
      <c r="F721" s="23"/>
    </row>
    <row r="722">
      <c r="F722" s="23"/>
    </row>
    <row r="723">
      <c r="F723" s="23"/>
    </row>
    <row r="724">
      <c r="F724" s="23"/>
    </row>
    <row r="725">
      <c r="F725" s="23"/>
    </row>
    <row r="726">
      <c r="F726" s="23"/>
    </row>
    <row r="727">
      <c r="F727" s="23"/>
    </row>
    <row r="728">
      <c r="F728" s="23"/>
    </row>
    <row r="729">
      <c r="F729" s="23"/>
    </row>
    <row r="730">
      <c r="F730" s="23"/>
    </row>
    <row r="731">
      <c r="F731" s="23"/>
    </row>
    <row r="732">
      <c r="F732" s="23"/>
    </row>
    <row r="733">
      <c r="F733" s="23"/>
    </row>
    <row r="734">
      <c r="F734" s="23"/>
    </row>
    <row r="735">
      <c r="F735" s="23"/>
    </row>
    <row r="736">
      <c r="F736" s="23"/>
    </row>
    <row r="737">
      <c r="F737" s="23"/>
    </row>
    <row r="738">
      <c r="F738" s="23"/>
    </row>
    <row r="739">
      <c r="F739" s="23"/>
    </row>
    <row r="740">
      <c r="F740" s="23"/>
    </row>
    <row r="741">
      <c r="F741" s="23"/>
    </row>
    <row r="742">
      <c r="F742" s="23"/>
    </row>
    <row r="743">
      <c r="F743" s="23"/>
    </row>
    <row r="744">
      <c r="F744" s="23"/>
    </row>
    <row r="745">
      <c r="F745" s="23"/>
    </row>
    <row r="746">
      <c r="F746" s="23"/>
    </row>
    <row r="747">
      <c r="F747" s="23"/>
    </row>
    <row r="748">
      <c r="F748" s="23"/>
    </row>
    <row r="749">
      <c r="F749" s="23"/>
    </row>
    <row r="750">
      <c r="F750" s="23"/>
    </row>
    <row r="751">
      <c r="F751" s="23"/>
    </row>
    <row r="752">
      <c r="F752" s="23"/>
    </row>
    <row r="753">
      <c r="F753" s="23"/>
    </row>
    <row r="754">
      <c r="F754" s="23"/>
    </row>
    <row r="755">
      <c r="F755" s="23"/>
    </row>
    <row r="756">
      <c r="F756" s="23"/>
    </row>
    <row r="757">
      <c r="F757" s="23"/>
    </row>
    <row r="758">
      <c r="F758" s="23"/>
    </row>
    <row r="759">
      <c r="F759" s="23"/>
    </row>
    <row r="760">
      <c r="F760" s="23"/>
    </row>
    <row r="761">
      <c r="F761" s="23"/>
    </row>
    <row r="762">
      <c r="F762" s="23"/>
    </row>
    <row r="763">
      <c r="F763" s="23"/>
    </row>
    <row r="764">
      <c r="F764" s="23"/>
    </row>
    <row r="765">
      <c r="F765" s="23"/>
    </row>
    <row r="766">
      <c r="F766" s="23"/>
    </row>
    <row r="767">
      <c r="F767" s="23"/>
    </row>
    <row r="768">
      <c r="F768" s="23"/>
    </row>
    <row r="769">
      <c r="F769" s="23"/>
    </row>
    <row r="770">
      <c r="F770" s="23"/>
    </row>
    <row r="771">
      <c r="F771" s="23"/>
    </row>
    <row r="772">
      <c r="F772" s="23"/>
    </row>
    <row r="773">
      <c r="F773" s="23"/>
    </row>
    <row r="774">
      <c r="F774" s="23"/>
    </row>
    <row r="775">
      <c r="F775" s="23"/>
    </row>
    <row r="776">
      <c r="F776" s="23"/>
    </row>
    <row r="777">
      <c r="F777" s="23"/>
    </row>
    <row r="778">
      <c r="F778" s="23"/>
    </row>
    <row r="779">
      <c r="F779" s="23"/>
    </row>
    <row r="780">
      <c r="F780" s="23"/>
    </row>
    <row r="781">
      <c r="F781" s="23"/>
    </row>
    <row r="782">
      <c r="F782" s="23"/>
    </row>
    <row r="783">
      <c r="F783" s="23"/>
    </row>
    <row r="784">
      <c r="F784" s="23"/>
    </row>
    <row r="785">
      <c r="F785" s="23"/>
    </row>
    <row r="786">
      <c r="F786" s="23"/>
    </row>
    <row r="787">
      <c r="F787" s="23"/>
    </row>
    <row r="788">
      <c r="F788" s="23"/>
    </row>
    <row r="789">
      <c r="F789" s="23"/>
    </row>
    <row r="790">
      <c r="F790" s="23"/>
    </row>
    <row r="791">
      <c r="F791" s="23"/>
    </row>
    <row r="792">
      <c r="F792" s="23"/>
    </row>
    <row r="793">
      <c r="F793" s="23"/>
    </row>
    <row r="794">
      <c r="F794" s="23"/>
    </row>
    <row r="795">
      <c r="F795" s="23"/>
    </row>
    <row r="796">
      <c r="F796" s="23"/>
    </row>
    <row r="797">
      <c r="F797" s="23"/>
    </row>
    <row r="798">
      <c r="F798" s="23"/>
    </row>
    <row r="799">
      <c r="F799" s="23"/>
    </row>
    <row r="800">
      <c r="F800" s="23"/>
    </row>
    <row r="801">
      <c r="F801" s="23"/>
    </row>
    <row r="802">
      <c r="F802" s="23"/>
    </row>
    <row r="803">
      <c r="F803" s="23"/>
    </row>
    <row r="804">
      <c r="F804" s="23"/>
    </row>
    <row r="805">
      <c r="F805" s="23"/>
    </row>
    <row r="806">
      <c r="F806" s="23"/>
    </row>
    <row r="807">
      <c r="F807" s="23"/>
    </row>
    <row r="808">
      <c r="F808" s="23"/>
    </row>
    <row r="809">
      <c r="F809" s="23"/>
    </row>
    <row r="810">
      <c r="F810" s="23"/>
    </row>
    <row r="811">
      <c r="F811" s="23"/>
    </row>
    <row r="812">
      <c r="F812" s="23"/>
    </row>
    <row r="813">
      <c r="F813" s="23"/>
    </row>
    <row r="814">
      <c r="F814" s="23"/>
    </row>
    <row r="815">
      <c r="F815" s="23"/>
    </row>
    <row r="816">
      <c r="F816" s="23"/>
    </row>
    <row r="817">
      <c r="F817" s="23"/>
    </row>
    <row r="818">
      <c r="F818" s="23"/>
    </row>
    <row r="819">
      <c r="F819" s="23"/>
    </row>
    <row r="820">
      <c r="F820" s="23"/>
    </row>
    <row r="821">
      <c r="F821" s="23"/>
    </row>
    <row r="822">
      <c r="F822" s="23"/>
    </row>
    <row r="823">
      <c r="F823" s="23"/>
    </row>
    <row r="824">
      <c r="F824" s="23"/>
    </row>
    <row r="825">
      <c r="F825" s="23"/>
    </row>
    <row r="826">
      <c r="F826" s="23"/>
    </row>
    <row r="827">
      <c r="F827" s="23"/>
    </row>
    <row r="828">
      <c r="F828" s="23"/>
    </row>
    <row r="829">
      <c r="F829" s="23"/>
    </row>
    <row r="830">
      <c r="F830" s="23"/>
    </row>
    <row r="831">
      <c r="F831" s="23"/>
    </row>
    <row r="832">
      <c r="F832" s="23"/>
    </row>
    <row r="833">
      <c r="F833" s="23"/>
    </row>
    <row r="834">
      <c r="F834" s="23"/>
    </row>
    <row r="835">
      <c r="F835" s="23"/>
    </row>
    <row r="836">
      <c r="F836" s="23"/>
    </row>
    <row r="837">
      <c r="F837" s="23"/>
    </row>
    <row r="838">
      <c r="F838" s="23"/>
    </row>
    <row r="839">
      <c r="F839" s="23"/>
    </row>
    <row r="840">
      <c r="F840" s="23"/>
    </row>
    <row r="841">
      <c r="F841" s="23"/>
    </row>
    <row r="842">
      <c r="F842" s="23"/>
    </row>
    <row r="843">
      <c r="F843" s="23"/>
    </row>
    <row r="844">
      <c r="F844" s="23"/>
    </row>
    <row r="845">
      <c r="F845" s="23"/>
    </row>
    <row r="846">
      <c r="F846" s="23"/>
    </row>
    <row r="847">
      <c r="F847" s="23"/>
    </row>
    <row r="848">
      <c r="F848" s="23"/>
    </row>
    <row r="849">
      <c r="F849" s="23"/>
    </row>
    <row r="850">
      <c r="F850" s="23"/>
    </row>
    <row r="851">
      <c r="F851" s="23"/>
    </row>
    <row r="852">
      <c r="F852" s="23"/>
    </row>
    <row r="853">
      <c r="F853" s="23"/>
    </row>
    <row r="854">
      <c r="F854" s="23"/>
    </row>
    <row r="855">
      <c r="F855" s="23"/>
    </row>
    <row r="856">
      <c r="F856" s="23"/>
    </row>
    <row r="857">
      <c r="F857" s="23"/>
    </row>
    <row r="858">
      <c r="F858" s="23"/>
    </row>
    <row r="859">
      <c r="F859" s="23"/>
    </row>
    <row r="860">
      <c r="F860" s="23"/>
    </row>
    <row r="861">
      <c r="F861" s="23"/>
    </row>
    <row r="862">
      <c r="F862" s="23"/>
    </row>
    <row r="863">
      <c r="F863" s="23"/>
    </row>
    <row r="864">
      <c r="F864" s="23"/>
    </row>
    <row r="865">
      <c r="F865" s="23"/>
    </row>
    <row r="866">
      <c r="F866" s="23"/>
    </row>
    <row r="867">
      <c r="F867" s="23"/>
    </row>
    <row r="868">
      <c r="F868" s="23"/>
    </row>
    <row r="869">
      <c r="F869" s="23"/>
    </row>
    <row r="870">
      <c r="F870" s="23"/>
    </row>
    <row r="871">
      <c r="F871" s="23"/>
    </row>
    <row r="872">
      <c r="F872" s="23"/>
    </row>
    <row r="873">
      <c r="F873" s="23"/>
    </row>
    <row r="874">
      <c r="F874" s="23"/>
    </row>
    <row r="875">
      <c r="F875" s="23"/>
    </row>
    <row r="876">
      <c r="F876" s="23"/>
    </row>
    <row r="877">
      <c r="F877" s="23"/>
    </row>
    <row r="878">
      <c r="F878" s="23"/>
    </row>
    <row r="879">
      <c r="F879" s="23"/>
    </row>
    <row r="880">
      <c r="F880" s="23"/>
    </row>
    <row r="881">
      <c r="F881" s="23"/>
    </row>
    <row r="882">
      <c r="F882" s="23"/>
    </row>
    <row r="883">
      <c r="F883" s="23"/>
    </row>
    <row r="884">
      <c r="F884" s="23"/>
    </row>
    <row r="885">
      <c r="F885" s="23"/>
    </row>
    <row r="886">
      <c r="F886" s="23"/>
    </row>
    <row r="887">
      <c r="F887" s="23"/>
    </row>
    <row r="888">
      <c r="F888" s="23"/>
    </row>
    <row r="889">
      <c r="F889" s="23"/>
    </row>
    <row r="890">
      <c r="F890" s="23"/>
    </row>
    <row r="891">
      <c r="F891" s="23"/>
    </row>
    <row r="892">
      <c r="F892" s="23"/>
    </row>
    <row r="893">
      <c r="F893" s="23"/>
    </row>
    <row r="894">
      <c r="F894" s="23"/>
    </row>
    <row r="895">
      <c r="F895" s="23"/>
    </row>
    <row r="896">
      <c r="F896" s="23"/>
    </row>
    <row r="897">
      <c r="F897" s="23"/>
    </row>
    <row r="898">
      <c r="F898" s="23"/>
    </row>
    <row r="899">
      <c r="F899" s="23"/>
    </row>
    <row r="900">
      <c r="F900" s="23"/>
    </row>
    <row r="901">
      <c r="F901" s="23"/>
    </row>
    <row r="902">
      <c r="F902" s="23"/>
    </row>
    <row r="903">
      <c r="F903" s="23"/>
    </row>
    <row r="904">
      <c r="F904" s="23"/>
    </row>
    <row r="905">
      <c r="F905" s="23"/>
    </row>
    <row r="906">
      <c r="F906" s="23"/>
    </row>
    <row r="907">
      <c r="F907" s="23"/>
    </row>
    <row r="908">
      <c r="F908" s="23"/>
    </row>
    <row r="909">
      <c r="F909" s="23"/>
    </row>
    <row r="910">
      <c r="F910" s="23"/>
    </row>
    <row r="911">
      <c r="F911" s="23"/>
    </row>
    <row r="912">
      <c r="F912" s="23"/>
    </row>
    <row r="913">
      <c r="F913" s="23"/>
    </row>
    <row r="914">
      <c r="F914" s="23"/>
    </row>
    <row r="915">
      <c r="F915" s="23"/>
    </row>
    <row r="916">
      <c r="F916" s="23"/>
    </row>
    <row r="917">
      <c r="F917" s="23"/>
    </row>
    <row r="918">
      <c r="F918" s="23"/>
    </row>
    <row r="919">
      <c r="F919" s="23"/>
    </row>
    <row r="920">
      <c r="F920" s="23"/>
    </row>
    <row r="921">
      <c r="F921" s="23"/>
    </row>
    <row r="922">
      <c r="F922" s="23"/>
    </row>
    <row r="923">
      <c r="F923" s="23"/>
    </row>
    <row r="924">
      <c r="F924" s="23"/>
    </row>
    <row r="925">
      <c r="F925" s="23"/>
    </row>
    <row r="926">
      <c r="F926" s="23"/>
    </row>
    <row r="927">
      <c r="F927" s="23"/>
    </row>
    <row r="928">
      <c r="F928" s="23"/>
    </row>
    <row r="929">
      <c r="F929" s="23"/>
    </row>
    <row r="930">
      <c r="F930" s="23"/>
    </row>
    <row r="931">
      <c r="F931" s="23"/>
    </row>
    <row r="932">
      <c r="F932" s="23"/>
    </row>
    <row r="933">
      <c r="F933" s="23"/>
    </row>
    <row r="934">
      <c r="F934" s="23"/>
    </row>
    <row r="935">
      <c r="F935" s="23"/>
    </row>
    <row r="936">
      <c r="F936" s="23"/>
    </row>
    <row r="937">
      <c r="F937" s="23"/>
    </row>
    <row r="938">
      <c r="F938" s="23"/>
    </row>
    <row r="939">
      <c r="F939" s="23"/>
    </row>
    <row r="940">
      <c r="F940" s="23"/>
    </row>
    <row r="941">
      <c r="F941" s="23"/>
    </row>
    <row r="942">
      <c r="F942" s="23"/>
    </row>
    <row r="943">
      <c r="F943" s="23"/>
    </row>
    <row r="944">
      <c r="F944" s="23"/>
    </row>
    <row r="945">
      <c r="F945" s="23"/>
    </row>
    <row r="946">
      <c r="F946" s="23"/>
    </row>
    <row r="947">
      <c r="F947" s="23"/>
    </row>
    <row r="948">
      <c r="F948" s="23"/>
    </row>
    <row r="949">
      <c r="F949" s="23"/>
    </row>
    <row r="950">
      <c r="F950" s="23"/>
    </row>
    <row r="951">
      <c r="F951" s="23"/>
    </row>
    <row r="952">
      <c r="F952" s="23"/>
    </row>
    <row r="953">
      <c r="F953" s="23"/>
    </row>
    <row r="954">
      <c r="F954" s="23"/>
    </row>
    <row r="955">
      <c r="F955" s="23"/>
    </row>
    <row r="956">
      <c r="F956" s="23"/>
    </row>
    <row r="957">
      <c r="F957" s="23"/>
    </row>
    <row r="958">
      <c r="F958" s="23"/>
    </row>
    <row r="959">
      <c r="F959" s="23"/>
    </row>
    <row r="960">
      <c r="F960" s="23"/>
    </row>
    <row r="961">
      <c r="F961" s="23"/>
    </row>
    <row r="962">
      <c r="F962" s="23"/>
    </row>
    <row r="963">
      <c r="F963" s="23"/>
    </row>
    <row r="964">
      <c r="F964" s="23"/>
    </row>
    <row r="965">
      <c r="F965" s="23"/>
    </row>
    <row r="966">
      <c r="F966" s="23"/>
    </row>
    <row r="967">
      <c r="F967" s="23"/>
    </row>
    <row r="968">
      <c r="F968" s="23"/>
    </row>
    <row r="969">
      <c r="F969" s="23"/>
    </row>
    <row r="970">
      <c r="F970" s="23"/>
    </row>
    <row r="971">
      <c r="F971" s="23"/>
    </row>
    <row r="972">
      <c r="F972" s="23"/>
    </row>
    <row r="973">
      <c r="F973" s="23"/>
    </row>
    <row r="974">
      <c r="F974" s="23"/>
    </row>
    <row r="975">
      <c r="F975" s="23"/>
    </row>
    <row r="976">
      <c r="F976" s="23"/>
    </row>
    <row r="977">
      <c r="F977" s="23"/>
    </row>
    <row r="978">
      <c r="F978" s="23"/>
    </row>
    <row r="979">
      <c r="F979" s="23"/>
    </row>
    <row r="980">
      <c r="F980" s="23"/>
    </row>
    <row r="981">
      <c r="F981" s="23"/>
    </row>
    <row r="982">
      <c r="F982" s="23"/>
    </row>
    <row r="983">
      <c r="F983" s="23"/>
    </row>
    <row r="984">
      <c r="F984" s="23"/>
    </row>
    <row r="985">
      <c r="F985" s="23"/>
    </row>
    <row r="986">
      <c r="F986" s="23"/>
    </row>
    <row r="987">
      <c r="F987" s="23"/>
    </row>
    <row r="988">
      <c r="F988" s="23"/>
    </row>
    <row r="989">
      <c r="F989" s="23"/>
    </row>
    <row r="990">
      <c r="F990" s="23"/>
    </row>
    <row r="991">
      <c r="F991" s="23"/>
    </row>
    <row r="992">
      <c r="F992" s="23"/>
    </row>
    <row r="993">
      <c r="F993" s="23"/>
    </row>
    <row r="994">
      <c r="F994" s="23"/>
    </row>
    <row r="995">
      <c r="F995" s="23"/>
    </row>
    <row r="996">
      <c r="F996" s="23"/>
    </row>
    <row r="997">
      <c r="F997" s="23"/>
    </row>
    <row r="998">
      <c r="F998" s="23"/>
    </row>
    <row r="999">
      <c r="F999" s="23"/>
    </row>
    <row r="1000">
      <c r="F1000" s="23"/>
    </row>
  </sheetData>
  <hyperlinks>
    <hyperlink r:id="rId1" ref="F2"/>
    <hyperlink r:id="rId2" ref="F3"/>
    <hyperlink r:id="rId3" ref="F4"/>
    <hyperlink r:id="rId4" ref="F5"/>
    <hyperlink r:id="rId5" ref="F6"/>
    <hyperlink r:id="rId6" ref="F7"/>
    <hyperlink r:id="rId7" ref="F8"/>
    <hyperlink r:id="rId8" ref="F9"/>
    <hyperlink r:id="rId9" ref="F10"/>
    <hyperlink r:id="rId10" ref="F11"/>
    <hyperlink r:id="rId11" ref="F12"/>
    <hyperlink r:id="rId12" ref="F13"/>
    <hyperlink r:id="rId13" ref="F14"/>
    <hyperlink r:id="rId14" ref="F15"/>
    <hyperlink r:id="rId15" ref="F16"/>
    <hyperlink r:id="rId16" ref="F17"/>
    <hyperlink r:id="rId17" ref="F18"/>
    <hyperlink r:id="rId18" ref="F19"/>
    <hyperlink r:id="rId19" ref="F20"/>
    <hyperlink r:id="rId20" ref="F21"/>
    <hyperlink r:id="rId21" ref="F22"/>
    <hyperlink r:id="rId22" ref="F23"/>
    <hyperlink r:id="rId23" ref="F24"/>
    <hyperlink r:id="rId24" ref="F25"/>
    <hyperlink r:id="rId25" ref="F26"/>
    <hyperlink r:id="rId26" ref="F27"/>
    <hyperlink r:id="rId27" ref="F28"/>
    <hyperlink r:id="rId28" ref="F29"/>
    <hyperlink r:id="rId29" ref="F30"/>
    <hyperlink r:id="rId30" ref="F31"/>
    <hyperlink r:id="rId31" ref="F32"/>
    <hyperlink r:id="rId32" ref="F33"/>
    <hyperlink r:id="rId33" ref="F34"/>
    <hyperlink r:id="rId34" ref="F35"/>
    <hyperlink r:id="rId35" ref="F36"/>
    <hyperlink r:id="rId36" ref="F37"/>
    <hyperlink r:id="rId37" ref="F38"/>
    <hyperlink r:id="rId38" ref="F39"/>
    <hyperlink r:id="rId39" ref="F40"/>
    <hyperlink r:id="rId40" ref="F41"/>
    <hyperlink r:id="rId41" ref="F42"/>
    <hyperlink r:id="rId42" ref="F43"/>
    <hyperlink r:id="rId43" ref="F44"/>
    <hyperlink r:id="rId44" ref="F45"/>
    <hyperlink r:id="rId45" ref="F46"/>
    <hyperlink r:id="rId46" ref="F47"/>
    <hyperlink r:id="rId47" ref="F48"/>
    <hyperlink r:id="rId48" location="/project/self-destructing-book" ref="F49"/>
    <hyperlink r:id="rId49" ref="F50"/>
    <hyperlink r:id="rId50" location="/peace-wall/" ref="F51"/>
    <hyperlink r:id="rId51" location="/forgotten-songs/" ref="F52"/>
    <hyperlink r:id="rId52" location="/into-the-blue/" ref="F53"/>
    <hyperlink r:id="rId53" location="/virtual-voyage/" ref="F54"/>
    <hyperlink r:id="rId54" location="/first-peoples-digital-labels/" ref="F55"/>
    <hyperlink r:id="rId55" location="/sydney-institute-of-marine-science/" ref="F56"/>
    <hyperlink r:id="rId56" location="/international-cricket-hall-of-fame/" ref="F57"/>
    <hyperlink r:id="rId57" location="/one-road-apps/" ref="F58"/>
    <hyperlink r:id="rId58" location="/wild-chippendale/" ref="F60"/>
    <hyperlink r:id="rId59" location="/the-forgotten-port-city/" ref="F61"/>
    <hyperlink r:id="rId60" location="/cardboard/" ref="F62"/>
    <hyperlink r:id="rId61" location="/the-inland-sea/" ref="F63"/>
    <hyperlink r:id="rId62" location="/afghanistan-the-australian-story/" ref="F64"/>
    <hyperlink r:id="rId63" location="/panorama-application/" ref="F65"/>
    <hyperlink r:id="rId64" location="/stockland-touchtable/" ref="F66"/>
    <hyperlink r:id="rId65" location="/super-future-you/" ref="F67"/>
    <hyperlink r:id="rId66" location="/dangerous-australians/" ref="F68"/>
    <hyperlink r:id="rId67" location="/brain-battle/" ref="F69"/>
    <hyperlink r:id="rId68" location="/yiwarra-kuju/" ref="F70"/>
    <hyperlink r:id="rId69" location="/dandenong-plaza/" ref="F71"/>
    <hyperlink r:id="rId70" location="/gwoonwardu-touchtables/" ref="F72"/>
    <hyperlink r:id="rId71" location="/garden-of-neon/" ref="F73"/>
    <hyperlink r:id="rId72" location="/spikes-asia/" ref="F74"/>
    <hyperlink r:id="rId73" location="/eureka-touchtables/" ref="F75"/>
    <hyperlink r:id="rId74" location="/navigators/" ref="F76"/>
    <hyperlink r:id="rId75" location="/hmas-sydney/" ref="F77"/>
    <hyperlink r:id="rId76" location="/parramatta-flood/" ref="F78"/>
    <hyperlink r:id="rId77" location="/words-beacon/" ref="F79"/>
    <hyperlink r:id="rId78" location="/gusto-a-culinary-history-of-victoria/" ref="F80"/>
    <hyperlink r:id="rId79" location="/parramatta-ww1-table/" ref="F81"/>
    <hyperlink r:id="rId80" location="/locations/" ref="F82"/>
    <hyperlink r:id="rId81" location="/memory-of-a-nation/" ref="F83"/>
    <hyperlink r:id="rId82" location="/never-enough-grass/" ref="F84"/>
    <hyperlink r:id="rId83" location="/cusp-designing-into-the-next-decade/" ref="F85"/>
    <hyperlink r:id="rId84" location="/scribbly-gum/" ref="F86"/>
    <hyperlink r:id="rId85" location="/creation-stories/" ref="F87"/>
    <hyperlink r:id="rId86" location="/evolution-of-slv/" ref="F88"/>
    <hyperlink r:id="rId87" location="/genealogy-of-moving-image-technologies/" ref="F89"/>
    <hyperlink r:id="rId88" location="/the-blue-edge/" ref="F90"/>
    <hyperlink r:id="rId89" location="/tradewall/" ref="F91"/>
    <hyperlink r:id="rId90" location="/traversing-antarctica-the-australian-experience/" ref="F92"/>
    <hyperlink r:id="rId91" ref="F93"/>
    <hyperlink r:id="rId92" ref="F94"/>
    <hyperlink r:id="rId93" ref="F95"/>
    <hyperlink r:id="rId94" ref="F96"/>
    <hyperlink r:id="rId95" ref="F97"/>
    <hyperlink r:id="rId96" ref="F98"/>
    <hyperlink r:id="rId97" ref="F99"/>
    <hyperlink r:id="rId98" ref="F100"/>
    <hyperlink r:id="rId99" ref="F101"/>
    <hyperlink r:id="rId100" ref="F102"/>
    <hyperlink r:id="rId101" ref="F103"/>
    <hyperlink r:id="rId102" ref="F104"/>
    <hyperlink r:id="rId103" ref="F105"/>
    <hyperlink r:id="rId104" ref="F106"/>
    <hyperlink r:id="rId105" ref="F107"/>
    <hyperlink r:id="rId106" ref="F108"/>
    <hyperlink r:id="rId107" ref="F109"/>
    <hyperlink r:id="rId108" ref="F110"/>
    <hyperlink r:id="rId109" ref="F111"/>
    <hyperlink r:id="rId110" ref="F112"/>
    <hyperlink r:id="rId111" ref="F113"/>
    <hyperlink r:id="rId112" ref="F114"/>
    <hyperlink r:id="rId113" ref="F115"/>
    <hyperlink r:id="rId114" ref="F116"/>
    <hyperlink r:id="rId115" ref="F117"/>
    <hyperlink r:id="rId116" ref="F118"/>
    <hyperlink r:id="rId117" ref="F119"/>
    <hyperlink r:id="rId118" ref="F120"/>
    <hyperlink r:id="rId119" ref="F121"/>
    <hyperlink r:id="rId120" ref="F122"/>
    <hyperlink r:id="rId121" ref="F123"/>
    <hyperlink r:id="rId122" ref="F124"/>
    <hyperlink r:id="rId123" ref="F125"/>
    <hyperlink r:id="rId124" location="/works/in-order-to-control/" ref="F126"/>
    <hyperlink r:id="rId125" location="/works/volkswagen-arena/" ref="F127"/>
    <hyperlink r:id="rId126" location="/works/amber-10/" ref="F128"/>
    <hyperlink r:id="rId127" location="/works/pera-palace-hotel-abstract/" ref="F129"/>
    <hyperlink r:id="rId128" ref="F130"/>
    <hyperlink r:id="rId129" ref="F131"/>
    <hyperlink r:id="rId130" ref="F132"/>
    <hyperlink r:id="rId131" ref="F133"/>
    <hyperlink r:id="rId132" ref="F134"/>
    <hyperlink r:id="rId133" ref="F135"/>
    <hyperlink r:id="rId134" ref="F136"/>
    <hyperlink r:id="rId135" ref="F137"/>
    <hyperlink r:id="rId136" ref="F138"/>
    <hyperlink r:id="rId137" ref="F139"/>
    <hyperlink r:id="rId138" ref="F140"/>
    <hyperlink r:id="rId139" ref="F141"/>
    <hyperlink r:id="rId140" ref="F142"/>
    <hyperlink r:id="rId141" ref="F143"/>
    <hyperlink r:id="rId142" location="/lets-get-aquatic/" ref="F144"/>
    <hyperlink r:id="rId143" ref="F145"/>
    <hyperlink r:id="rId144" ref="F146"/>
    <hyperlink r:id="rId145" ref="F147"/>
    <hyperlink r:id="rId146" ref="F148"/>
    <hyperlink r:id="rId147" ref="F149"/>
    <hyperlink r:id="rId148" ref="F150"/>
    <hyperlink r:id="rId149" ref="F151"/>
    <hyperlink r:id="rId150" ref="F152"/>
    <hyperlink r:id="rId151" ref="F153"/>
    <hyperlink r:id="rId152" ref="F154"/>
    <hyperlink r:id="rId153" ref="F155"/>
    <hyperlink r:id="rId154" ref="F156"/>
    <hyperlink r:id="rId155" ref="F157"/>
    <hyperlink r:id="rId156" ref="F158"/>
    <hyperlink r:id="rId157" ref="F159"/>
    <hyperlink r:id="rId158" ref="F160"/>
    <hyperlink r:id="rId159" ref="F161"/>
    <hyperlink r:id="rId160" ref="F162"/>
    <hyperlink r:id="rId161" ref="F163"/>
    <hyperlink r:id="rId162" ref="F164"/>
    <hyperlink r:id="rId163" ref="F165"/>
    <hyperlink r:id="rId164" ref="F166"/>
    <hyperlink r:id="rId165" ref="F167"/>
    <hyperlink r:id="rId166" ref="F168"/>
    <hyperlink r:id="rId167" ref="F169"/>
    <hyperlink r:id="rId168" ref="F170"/>
    <hyperlink r:id="rId169" ref="F171"/>
    <hyperlink r:id="rId170" ref="F172"/>
    <hyperlink r:id="rId171" ref="F173"/>
    <hyperlink r:id="rId172" ref="F174"/>
    <hyperlink r:id="rId173" location="breaking-wave" ref="F175"/>
    <hyperlink r:id="rId174" location="visionary-science" ref="F176"/>
    <hyperlink r:id="rId175" location="facets-of-history" ref="F177"/>
    <hyperlink r:id="rId176" location="who-we-are" ref="F178"/>
    <hyperlink r:id="rId177" location="lab-bench" ref="F179"/>
    <hyperlink r:id="rId178" location="our-therapies" ref="F180"/>
    <hyperlink r:id="rId179" location="our-pipeline" ref="F181"/>
    <hyperlink r:id="rId180" location="smart-energy" ref="F182"/>
    <hyperlink r:id="rId181" location="neea-generator" ref="F183"/>
    <hyperlink r:id="rId182" location="crx-display" ref="F184"/>
    <hyperlink r:id="rId183" location="revolution-lounge" ref="F185"/>
    <hyperlink r:id="rId184" location="zebrafish" ref="F186"/>
    <hyperlink r:id="rId185" location="illuminated-manuscript" ref="F187"/>
    <hyperlink r:id="rId186" location="pledge-wall" ref="F188"/>
    <hyperlink r:id="rId187" location="irish-college-exhibits" ref="F189"/>
    <hyperlink r:id="rId188" location="hall-of-ideas" ref="F190"/>
    <hyperlink r:id="rId189" location="period-rooms" ref="F191"/>
    <hyperlink r:id="rId190" location="luce-center" ref="F192"/>
    <hyperlink r:id="rId191" location="boisterous-sea-of-liberty" ref="F193"/>
    <hyperlink r:id="rId192" location="boston-mfa" ref="F194"/>
    <hyperlink r:id="rId193" location="weather-station" ref="F195"/>
    <hyperlink r:id="rId194" location="touchscreen-interactives" ref="F196"/>
    <hyperlink r:id="rId195" location="collections-highlight" ref="F197"/>
    <hyperlink r:id="rId196" location="interactive-columns" ref="F198"/>
    <hyperlink r:id="rId197" location="nobel-field" ref="F199"/>
    <hyperlink r:id="rId198" location="nobel-field" ref="F200"/>
    <hyperlink r:id="rId199" ref="F201"/>
    <hyperlink r:id="rId200" ref="F202"/>
    <hyperlink r:id="rId201" ref="F203"/>
    <hyperlink r:id="rId202" ref="F204"/>
    <hyperlink r:id="rId203" ref="F205"/>
    <hyperlink r:id="rId204" ref="F206"/>
    <hyperlink r:id="rId205" ref="F207"/>
    <hyperlink r:id="rId206" ref="F208"/>
    <hyperlink r:id="rId207" ref="F209"/>
    <hyperlink r:id="rId208" ref="F210"/>
    <hyperlink r:id="rId209" ref="F211"/>
    <hyperlink r:id="rId210" ref="F212"/>
    <hyperlink r:id="rId211" ref="F213"/>
    <hyperlink r:id="rId212" ref="F214"/>
    <hyperlink r:id="rId213" ref="F215"/>
    <hyperlink r:id="rId214" ref="F216"/>
    <hyperlink r:id="rId215" ref="F217"/>
    <hyperlink r:id="rId216" ref="F218"/>
    <hyperlink r:id="rId217" ref="F219"/>
    <hyperlink r:id="rId218" ref="F220"/>
    <hyperlink r:id="rId219" ref="F222"/>
    <hyperlink r:id="rId220" ref="F223"/>
    <hyperlink r:id="rId221" ref="F224"/>
    <hyperlink r:id="rId222" ref="F225"/>
    <hyperlink r:id="rId223" ref="F226"/>
    <hyperlink r:id="rId224" ref="F227"/>
    <hyperlink r:id="rId225" ref="F228"/>
    <hyperlink r:id="rId226" ref="F229"/>
    <hyperlink r:id="rId227" ref="F230"/>
    <hyperlink r:id="rId228" ref="F231"/>
    <hyperlink r:id="rId229" ref="F232"/>
    <hyperlink r:id="rId230" ref="F233"/>
    <hyperlink r:id="rId231" ref="F234"/>
    <hyperlink r:id="rId232" ref="F235"/>
    <hyperlink r:id="rId233" ref="F236"/>
    <hyperlink r:id="rId234" ref="F237"/>
    <hyperlink r:id="rId235" ref="F238"/>
    <hyperlink r:id="rId236" ref="F239"/>
    <hyperlink r:id="rId237" ref="F240"/>
    <hyperlink r:id="rId238" ref="F241"/>
    <hyperlink r:id="rId239" ref="F242"/>
    <hyperlink r:id="rId240" ref="F243"/>
    <hyperlink r:id="rId241" ref="F244"/>
    <hyperlink r:id="rId242" ref="F245"/>
    <hyperlink r:id="rId243" ref="F246"/>
    <hyperlink r:id="rId244" ref="F247"/>
    <hyperlink r:id="rId245" ref="F248"/>
    <hyperlink r:id="rId246" ref="F249"/>
    <hyperlink r:id="rId247" ref="F250"/>
    <hyperlink r:id="rId248" ref="F251"/>
    <hyperlink r:id="rId249" ref="F252"/>
    <hyperlink r:id="rId250" ref="F253"/>
    <hyperlink r:id="rId251" ref="F254"/>
    <hyperlink r:id="rId252" ref="F255"/>
    <hyperlink r:id="rId253" ref="F256"/>
    <hyperlink r:id="rId254" ref="F257"/>
    <hyperlink r:id="rId255" ref="F258"/>
    <hyperlink r:id="rId256" ref="F259"/>
    <hyperlink r:id="rId257" ref="F260"/>
    <hyperlink r:id="rId258" ref="F261"/>
    <hyperlink r:id="rId259" ref="F262"/>
    <hyperlink r:id="rId260" ref="F263"/>
    <hyperlink r:id="rId261" ref="F264"/>
    <hyperlink r:id="rId262" ref="F265"/>
    <hyperlink r:id="rId263" ref="F266"/>
    <hyperlink r:id="rId264" ref="F267"/>
    <hyperlink r:id="rId265" ref="F268"/>
    <hyperlink r:id="rId266" ref="F269"/>
    <hyperlink r:id="rId267" ref="F270"/>
    <hyperlink r:id="rId268" ref="F271"/>
    <hyperlink r:id="rId269" ref="F272"/>
    <hyperlink r:id="rId270" ref="F273"/>
    <hyperlink r:id="rId271" ref="F274"/>
    <hyperlink r:id="rId272" ref="F275"/>
    <hyperlink r:id="rId273" ref="F276"/>
    <hyperlink r:id="rId274" ref="F277"/>
    <hyperlink r:id="rId275" ref="F278"/>
    <hyperlink r:id="rId276" ref="F279"/>
    <hyperlink r:id="rId277" ref="F280"/>
    <hyperlink r:id="rId278" ref="F281"/>
    <hyperlink r:id="rId279" ref="F282"/>
    <hyperlink r:id="rId280" ref="F283"/>
    <hyperlink r:id="rId281" ref="F284"/>
    <hyperlink r:id="rId282" ref="F285"/>
    <hyperlink r:id="rId283" ref="F286"/>
    <hyperlink r:id="rId284" ref="F287"/>
    <hyperlink r:id="rId285" ref="F288"/>
    <hyperlink r:id="rId286" ref="F289"/>
    <hyperlink r:id="rId287" ref="F290"/>
    <hyperlink r:id="rId288" ref="F291"/>
    <hyperlink r:id="rId289" ref="F292"/>
    <hyperlink r:id="rId290" ref="F293"/>
    <hyperlink r:id="rId291" ref="F294"/>
    <hyperlink r:id="rId292" ref="F295"/>
    <hyperlink r:id="rId293" ref="F296"/>
    <hyperlink r:id="rId294" ref="F297"/>
    <hyperlink r:id="rId295" ref="F298"/>
    <hyperlink r:id="rId296" ref="F299"/>
    <hyperlink r:id="rId297" ref="F300"/>
  </hyperlinks>
  <drawing r:id="rId298"/>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cols>
    <col customWidth="1" min="2" max="2" width="116.0"/>
  </cols>
  <sheetData>
    <row r="1">
      <c r="A1" s="1" t="s">
        <v>24</v>
      </c>
      <c r="B1" s="3"/>
    </row>
    <row r="2">
      <c r="A2" s="3"/>
      <c r="B2" s="3"/>
    </row>
    <row r="3">
      <c r="A3" s="1" t="s">
        <v>29</v>
      </c>
      <c r="B3" s="1" t="s">
        <v>30</v>
      </c>
      <c r="C3" s="1" t="s">
        <v>31</v>
      </c>
    </row>
    <row r="4">
      <c r="A4" s="5" t="s">
        <v>32</v>
      </c>
      <c r="B4" s="2" t="s">
        <v>36</v>
      </c>
    </row>
    <row r="5">
      <c r="A5" s="5" t="s">
        <v>37</v>
      </c>
    </row>
    <row r="6">
      <c r="A6" s="5" t="s">
        <v>38</v>
      </c>
    </row>
    <row r="7">
      <c r="A7" s="5" t="s">
        <v>39</v>
      </c>
    </row>
    <row r="8">
      <c r="A8" s="5" t="s">
        <v>40</v>
      </c>
    </row>
    <row r="9">
      <c r="A9" s="5" t="s">
        <v>41</v>
      </c>
    </row>
  </sheetData>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sheetData>
    <row r="1">
      <c r="A1" s="2" t="s">
        <v>0</v>
      </c>
    </row>
    <row r="2">
      <c r="A2" s="2" t="s">
        <v>1</v>
      </c>
    </row>
    <row r="4">
      <c r="A4" s="2" t="s">
        <v>2</v>
      </c>
    </row>
    <row r="5">
      <c r="A5" s="2" t="s">
        <v>3</v>
      </c>
    </row>
    <row r="6">
      <c r="A6" s="2" t="s">
        <v>4</v>
      </c>
    </row>
    <row r="7">
      <c r="A7" s="2" t="s">
        <v>5</v>
      </c>
    </row>
    <row r="9">
      <c r="A9" s="2" t="s">
        <v>6</v>
      </c>
    </row>
    <row r="10">
      <c r="A10" s="2">
        <v>1.0</v>
      </c>
      <c r="B10" s="2" t="s">
        <v>7</v>
      </c>
      <c r="F10" s="2" t="s">
        <v>8</v>
      </c>
    </row>
    <row r="11">
      <c r="A11" s="2">
        <v>2.0</v>
      </c>
      <c r="B11" s="2" t="s">
        <v>9</v>
      </c>
      <c r="G11" s="2" t="s">
        <v>8</v>
      </c>
    </row>
    <row r="12">
      <c r="B12" s="2" t="s">
        <v>10</v>
      </c>
      <c r="C12" s="2" t="s">
        <v>11</v>
      </c>
    </row>
    <row r="13">
      <c r="A13" s="2">
        <v>3.0</v>
      </c>
      <c r="B13" s="2" t="s">
        <v>12</v>
      </c>
    </row>
    <row r="14" ht="15.0" customHeight="1">
      <c r="A14" s="2" t="s">
        <v>13</v>
      </c>
      <c r="B14" s="2" t="s">
        <v>14</v>
      </c>
    </row>
    <row r="15" ht="15.0" customHeight="1">
      <c r="A15" s="2">
        <v>4.0</v>
      </c>
      <c r="B15" s="2" t="s">
        <v>15</v>
      </c>
    </row>
    <row r="16">
      <c r="A16" s="2">
        <v>5.0</v>
      </c>
      <c r="B16" s="2" t="s">
        <v>16</v>
      </c>
    </row>
    <row r="17">
      <c r="A17" s="2">
        <v>6.0</v>
      </c>
      <c r="B17" s="2" t="s">
        <v>17</v>
      </c>
    </row>
    <row r="20">
      <c r="A20" s="2" t="s">
        <v>18</v>
      </c>
    </row>
    <row r="21">
      <c r="B21" s="2" t="s">
        <v>19</v>
      </c>
    </row>
    <row r="22">
      <c r="B22" s="2" t="s">
        <v>20</v>
      </c>
    </row>
    <row r="23">
      <c r="B23" s="2" t="s">
        <v>21</v>
      </c>
    </row>
    <row r="26">
      <c r="A26" s="2" t="s">
        <v>22</v>
      </c>
    </row>
    <row r="27">
      <c r="A27" s="2" t="s">
        <v>23</v>
      </c>
    </row>
  </sheetData>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sheetData>
    <row r="1">
      <c r="A1" s="2" t="s">
        <v>45</v>
      </c>
    </row>
    <row r="2">
      <c r="F2" s="2"/>
    </row>
    <row r="3">
      <c r="A3" s="2" t="s">
        <v>47</v>
      </c>
      <c r="B3" s="2"/>
      <c r="F3" s="2"/>
    </row>
    <row r="4">
      <c r="B4" s="2" t="s">
        <v>48</v>
      </c>
      <c r="F4" s="2" t="s">
        <v>49</v>
      </c>
    </row>
    <row r="5">
      <c r="A5" s="2" t="s">
        <v>50</v>
      </c>
      <c r="B5" s="2" t="s">
        <v>51</v>
      </c>
      <c r="C5" s="2" t="s">
        <v>25</v>
      </c>
      <c r="D5" s="2" t="s">
        <v>26</v>
      </c>
      <c r="E5" s="2" t="s">
        <v>52</v>
      </c>
      <c r="F5" s="2" t="s">
        <v>53</v>
      </c>
      <c r="G5" s="2" t="s">
        <v>54</v>
      </c>
      <c r="H5" s="2" t="s">
        <v>55</v>
      </c>
      <c r="I5" s="2" t="s">
        <v>56</v>
      </c>
      <c r="J5" s="2" t="s">
        <v>57</v>
      </c>
      <c r="K5" s="2" t="s">
        <v>58</v>
      </c>
    </row>
    <row r="6">
      <c r="A6" s="2"/>
      <c r="B6" t="str">
        <f t="shared" ref="B6:B304" si="1">if(and(A6&lt;&gt;"y",not(isblank(C6)),not(countif(F6:K6,"=0")=0)),countif(F6:K6,"=0"),"")</f>
        <v/>
      </c>
      <c r="C6" t="str">
        <f>rawdata!C2</f>
        <v>Star Canvas</v>
      </c>
      <c r="D6" t="str">
        <f>rawdata!D2</f>
        <v>B-Reel</v>
      </c>
      <c r="E6" t="str">
        <f t="shared" ref="E6:E304" si="2">if(and(A6&lt;&gt;"y",not(isblank(C6))),if(and(F6&gt;0,G6&gt;0,H6&gt;0,I6&gt;0,J6&gt;0,K6&gt;0),"","Missing tags from group/s: " &amp; if(F6=0,F$5&amp;", ","") &amp; if(G6=0,G$5&amp;", ","") &amp; if(H6=0,H$5&amp;", ","") &amp; if(I6=0,I$5&amp;", ","") &amp; if(J6=0,J$5&amp;", ","") &amp; if(K6=0,K$5&amp;", ","")),"")</f>
        <v/>
      </c>
      <c r="F6" t="str">
        <f>countif(rawdata!$J2:$AB2,"="&amp;F$5&amp;"_*")</f>
        <v>2</v>
      </c>
      <c r="G6" t="str">
        <f>countif(rawdata!$J2:$AB2,"="&amp;G$5&amp;"_*")</f>
        <v>3</v>
      </c>
      <c r="H6" t="str">
        <f>countif(rawdata!$J2:$AB2,"="&amp;H$5&amp;"_*")</f>
        <v>2</v>
      </c>
      <c r="I6" t="str">
        <f>countif(rawdata!$J2:$AB2,"="&amp;I$5&amp;"_*")</f>
        <v>1</v>
      </c>
      <c r="J6" t="str">
        <f>countif(rawdata!$J2:$AB2,"="&amp;J$5&amp;"_*")</f>
        <v>1</v>
      </c>
      <c r="K6" t="str">
        <f>countif(rawdata!$J2:$AB2,"="&amp;K$5&amp;"_*")</f>
        <v>1</v>
      </c>
    </row>
    <row r="7">
      <c r="B7" t="str">
        <f t="shared" si="1"/>
        <v/>
      </c>
      <c r="C7" t="str">
        <f>rawdata!C3</f>
        <v>SCI Map Interactive Presentation</v>
      </c>
      <c r="D7" t="str">
        <f>rawdata!D3</f>
        <v>2Rise</v>
      </c>
      <c r="E7" t="str">
        <f t="shared" si="2"/>
        <v/>
      </c>
      <c r="F7" t="str">
        <f>countif(rawdata!$J3:$AB3,"="&amp;F$5&amp;"_*")</f>
        <v>3</v>
      </c>
      <c r="G7" t="str">
        <f>countif(rawdata!$J3:$AB3,"="&amp;G$5&amp;"_*")</f>
        <v>1</v>
      </c>
      <c r="H7" t="str">
        <f>countif(rawdata!$J3:$AB3,"="&amp;H$5&amp;"_*")</f>
        <v>1</v>
      </c>
      <c r="I7" t="str">
        <f>countif(rawdata!$J3:$AB3,"="&amp;I$5&amp;"_*")</f>
        <v>1</v>
      </c>
      <c r="J7" t="str">
        <f>countif(rawdata!$J3:$AB3,"="&amp;J$5&amp;"_*")</f>
        <v>1</v>
      </c>
      <c r="K7" t="str">
        <f>countif(rawdata!$J3:$AB3,"="&amp;K$5&amp;"_*")</f>
        <v>1</v>
      </c>
    </row>
    <row r="8">
      <c r="A8" s="2"/>
      <c r="B8" t="str">
        <f t="shared" si="1"/>
        <v/>
      </c>
      <c r="C8" t="str">
        <f>rawdata!C4</f>
        <v>3D Car visualisation </v>
      </c>
      <c r="D8" t="str">
        <f>rawdata!D4</f>
        <v>2Rise</v>
      </c>
      <c r="E8" t="str">
        <f t="shared" si="2"/>
        <v/>
      </c>
      <c r="F8" t="str">
        <f>countif(rawdata!$J4:$AB4,"="&amp;F$5&amp;"_*")</f>
        <v>1</v>
      </c>
      <c r="G8" t="str">
        <f>countif(rawdata!$J4:$AB4,"="&amp;G$5&amp;"_*")</f>
        <v>1</v>
      </c>
      <c r="H8" t="str">
        <f>countif(rawdata!$J4:$AB4,"="&amp;H$5&amp;"_*")</f>
        <v>1</v>
      </c>
      <c r="I8" t="str">
        <f>countif(rawdata!$J4:$AB4,"="&amp;I$5&amp;"_*")</f>
        <v>1</v>
      </c>
      <c r="J8" t="str">
        <f>countif(rawdata!$J4:$AB4,"="&amp;J$5&amp;"_*")</f>
        <v>1</v>
      </c>
      <c r="K8" t="str">
        <f>countif(rawdata!$J4:$AB4,"="&amp;K$5&amp;"_*")</f>
        <v>1</v>
      </c>
    </row>
    <row r="9">
      <c r="B9" t="str">
        <f t="shared" si="1"/>
        <v/>
      </c>
      <c r="C9" t="str">
        <f>rawdata!C5</f>
        <v>Virtual Reality Room</v>
      </c>
      <c r="D9" t="str">
        <f>rawdata!D5</f>
        <v>2Rise</v>
      </c>
      <c r="E9" t="str">
        <f t="shared" si="2"/>
        <v/>
      </c>
      <c r="F9" t="str">
        <f>countif(rawdata!$J5:$AB5,"="&amp;F$5&amp;"_*")</f>
        <v>1</v>
      </c>
      <c r="G9" t="str">
        <f>countif(rawdata!$J5:$AB5,"="&amp;G$5&amp;"_*")</f>
        <v>2</v>
      </c>
      <c r="H9" t="str">
        <f>countif(rawdata!$J5:$AB5,"="&amp;H$5&amp;"_*")</f>
        <v>1</v>
      </c>
      <c r="I9" t="str">
        <f>countif(rawdata!$J5:$AB5,"="&amp;I$5&amp;"_*")</f>
        <v>2</v>
      </c>
      <c r="J9" t="str">
        <f>countif(rawdata!$J5:$AB5,"="&amp;J$5&amp;"_*")</f>
        <v>1</v>
      </c>
      <c r="K9" t="str">
        <f>countif(rawdata!$J5:$AB5,"="&amp;K$5&amp;"_*")</f>
        <v>1</v>
      </c>
    </row>
    <row r="10">
      <c r="B10" t="str">
        <f t="shared" si="1"/>
        <v/>
      </c>
      <c r="C10" t="str">
        <f>rawdata!C6</f>
        <v>Season One - Realtime 3D miniGame</v>
      </c>
      <c r="D10" t="str">
        <f>rawdata!D6</f>
        <v>2Rise</v>
      </c>
      <c r="E10" t="str">
        <f t="shared" si="2"/>
        <v/>
      </c>
      <c r="F10" t="str">
        <f>countif(rawdata!$J6:$AB6,"="&amp;F$5&amp;"_*")</f>
        <v>1</v>
      </c>
      <c r="G10" t="str">
        <f>countif(rawdata!$J6:$AB6,"="&amp;G$5&amp;"_*")</f>
        <v>1</v>
      </c>
      <c r="H10" t="str">
        <f>countif(rawdata!$J6:$AB6,"="&amp;H$5&amp;"_*")</f>
        <v>2</v>
      </c>
      <c r="I10" t="str">
        <f>countif(rawdata!$J6:$AB6,"="&amp;I$5&amp;"_*")</f>
        <v>1</v>
      </c>
      <c r="J10" t="str">
        <f>countif(rawdata!$J6:$AB6,"="&amp;J$5&amp;"_*")</f>
        <v>1</v>
      </c>
      <c r="K10" t="str">
        <f>countif(rawdata!$J6:$AB6,"="&amp;K$5&amp;"_*")</f>
        <v>1</v>
      </c>
    </row>
    <row r="11">
      <c r="A11" s="2"/>
      <c r="B11" t="str">
        <f t="shared" si="1"/>
        <v/>
      </c>
      <c r="C11" t="str">
        <f>rawdata!C7</f>
        <v>Media Carpet</v>
      </c>
      <c r="D11" t="str">
        <f>rawdata!D7</f>
        <v>2Rise</v>
      </c>
      <c r="E11" t="str">
        <f t="shared" si="2"/>
        <v/>
      </c>
      <c r="F11" t="str">
        <f>countif(rawdata!$J7:$AB7,"="&amp;F$5&amp;"_*")</f>
        <v>2</v>
      </c>
      <c r="G11" t="str">
        <f>countif(rawdata!$J7:$AB7,"="&amp;G$5&amp;"_*")</f>
        <v>1</v>
      </c>
      <c r="H11" t="str">
        <f>countif(rawdata!$J7:$AB7,"="&amp;H$5&amp;"_*")</f>
        <v>1</v>
      </c>
      <c r="I11" t="str">
        <f>countif(rawdata!$J7:$AB7,"="&amp;I$5&amp;"_*")</f>
        <v>1</v>
      </c>
      <c r="J11" t="str">
        <f>countif(rawdata!$J7:$AB7,"="&amp;J$5&amp;"_*")</f>
        <v>1</v>
      </c>
      <c r="K11" t="str">
        <f>countif(rawdata!$J7:$AB7,"="&amp;K$5&amp;"_*")</f>
        <v>1</v>
      </c>
    </row>
    <row r="12">
      <c r="B12" t="str">
        <f t="shared" si="1"/>
        <v/>
      </c>
      <c r="C12" t="str">
        <f>rawdata!C8</f>
        <v>Transformation Forum </v>
      </c>
      <c r="D12" t="str">
        <f>rawdata!D8</f>
        <v>2Rise</v>
      </c>
      <c r="E12" t="str">
        <f t="shared" si="2"/>
        <v/>
      </c>
      <c r="F12" t="str">
        <f>countif(rawdata!$J8:$AB8,"="&amp;F$5&amp;"_*")</f>
        <v>1</v>
      </c>
      <c r="G12" t="str">
        <f>countif(rawdata!$J8:$AB8,"="&amp;G$5&amp;"_*")</f>
        <v>1</v>
      </c>
      <c r="H12" t="str">
        <f>countif(rawdata!$J8:$AB8,"="&amp;H$5&amp;"_*")</f>
        <v>1</v>
      </c>
      <c r="I12" t="str">
        <f>countif(rawdata!$J8:$AB8,"="&amp;I$5&amp;"_*")</f>
        <v>1</v>
      </c>
      <c r="J12" t="str">
        <f>countif(rawdata!$J8:$AB8,"="&amp;J$5&amp;"_*")</f>
        <v>1</v>
      </c>
      <c r="K12" t="str">
        <f>countif(rawdata!$J8:$AB8,"="&amp;K$5&amp;"_*")</f>
        <v>1</v>
      </c>
    </row>
    <row r="13">
      <c r="B13" t="str">
        <f t="shared" si="1"/>
        <v/>
      </c>
      <c r="C13" t="str">
        <f>rawdata!C9</f>
        <v>Audi IT Interactive Presentation</v>
      </c>
      <c r="D13" t="str">
        <f>rawdata!D9</f>
        <v>2Rise</v>
      </c>
      <c r="E13" t="str">
        <f t="shared" si="2"/>
        <v/>
      </c>
      <c r="F13" t="str">
        <f>countif(rawdata!$J9:$AB9,"="&amp;F$5&amp;"_*")</f>
        <v>1</v>
      </c>
      <c r="G13" t="str">
        <f>countif(rawdata!$J9:$AB9,"="&amp;G$5&amp;"_*")</f>
        <v>1</v>
      </c>
      <c r="H13" t="str">
        <f>countif(rawdata!$J9:$AB9,"="&amp;H$5&amp;"_*")</f>
        <v>1</v>
      </c>
      <c r="I13" t="str">
        <f>countif(rawdata!$J9:$AB9,"="&amp;I$5&amp;"_*")</f>
        <v>1</v>
      </c>
      <c r="J13" t="str">
        <f>countif(rawdata!$J9:$AB9,"="&amp;J$5&amp;"_*")</f>
        <v>1</v>
      </c>
      <c r="K13" t="str">
        <f>countif(rawdata!$J9:$AB9,"="&amp;K$5&amp;"_*")</f>
        <v>1</v>
      </c>
    </row>
    <row r="14">
      <c r="B14" t="str">
        <f t="shared" si="1"/>
        <v/>
      </c>
      <c r="C14" t="str">
        <f>rawdata!C10</f>
        <v>Aircraft Interactive Presentation</v>
      </c>
      <c r="D14" t="str">
        <f>rawdata!D10</f>
        <v>2Rise</v>
      </c>
      <c r="E14" t="str">
        <f t="shared" si="2"/>
        <v/>
      </c>
      <c r="F14" t="str">
        <f>countif(rawdata!$J10:$AB10,"="&amp;F$5&amp;"_*")</f>
        <v>1</v>
      </c>
      <c r="G14" t="str">
        <f>countif(rawdata!$J10:$AB10,"="&amp;G$5&amp;"_*")</f>
        <v>1</v>
      </c>
      <c r="H14" t="str">
        <f>countif(rawdata!$J10:$AB10,"="&amp;H$5&amp;"_*")</f>
        <v>1</v>
      </c>
      <c r="I14" t="str">
        <f>countif(rawdata!$J10:$AB10,"="&amp;I$5&amp;"_*")</f>
        <v>1</v>
      </c>
      <c r="J14" t="str">
        <f>countif(rawdata!$J10:$AB10,"="&amp;J$5&amp;"_*")</f>
        <v>1</v>
      </c>
      <c r="K14" t="str">
        <f>countif(rawdata!$J10:$AB10,"="&amp;K$5&amp;"_*")</f>
        <v>1</v>
      </c>
    </row>
    <row r="15">
      <c r="A15" s="2"/>
      <c r="B15" t="str">
        <f t="shared" si="1"/>
        <v/>
      </c>
      <c r="C15" t="str">
        <f>rawdata!C11</f>
        <v>Infinity Room</v>
      </c>
      <c r="D15" t="str">
        <f>rawdata!D11</f>
        <v>Refik Anadol</v>
      </c>
      <c r="E15" t="str">
        <f t="shared" si="2"/>
        <v/>
      </c>
      <c r="F15" t="str">
        <f>countif(rawdata!$J11:$AB11,"="&amp;F$5&amp;"_*")</f>
        <v>2</v>
      </c>
      <c r="G15" t="str">
        <f>countif(rawdata!$J11:$AB11,"="&amp;G$5&amp;"_*")</f>
        <v>2</v>
      </c>
      <c r="H15" t="str">
        <f>countif(rawdata!$J11:$AB11,"="&amp;H$5&amp;"_*")</f>
        <v>2</v>
      </c>
      <c r="I15" t="str">
        <f>countif(rawdata!$J11:$AB11,"="&amp;I$5&amp;"_*")</f>
        <v>1</v>
      </c>
      <c r="J15" t="str">
        <f>countif(rawdata!$J11:$AB11,"="&amp;J$5&amp;"_*")</f>
        <v>1</v>
      </c>
      <c r="K15" t="str">
        <f>countif(rawdata!$J11:$AB11,"="&amp;K$5&amp;"_*")</f>
        <v>1</v>
      </c>
    </row>
    <row r="16">
      <c r="B16" t="str">
        <f t="shared" si="1"/>
        <v/>
      </c>
      <c r="C16" t="str">
        <f>rawdata!C12</f>
        <v>N Building </v>
      </c>
      <c r="D16" t="str">
        <f>rawdata!D12</f>
        <v>Terada design</v>
      </c>
      <c r="E16" t="str">
        <f t="shared" si="2"/>
        <v/>
      </c>
      <c r="F16" t="str">
        <f>countif(rawdata!$J12:$AB12,"="&amp;F$5&amp;"_*")</f>
        <v>2</v>
      </c>
      <c r="G16" t="str">
        <f>countif(rawdata!$J12:$AB12,"="&amp;G$5&amp;"_*")</f>
        <v>1</v>
      </c>
      <c r="H16" t="str">
        <f>countif(rawdata!$J12:$AB12,"="&amp;H$5&amp;"_*")</f>
        <v>1</v>
      </c>
      <c r="I16" t="str">
        <f>countif(rawdata!$J12:$AB12,"="&amp;I$5&amp;"_*")</f>
        <v>1</v>
      </c>
      <c r="J16" t="str">
        <f>countif(rawdata!$J12:$AB12,"="&amp;J$5&amp;"_*")</f>
        <v>1</v>
      </c>
      <c r="K16" t="str">
        <f>countif(rawdata!$J12:$AB12,"="&amp;K$5&amp;"_*")</f>
        <v>1</v>
      </c>
    </row>
    <row r="17">
      <c r="B17" t="str">
        <f t="shared" si="1"/>
        <v/>
      </c>
      <c r="C17" t="str">
        <f>rawdata!C13</f>
        <v>Night lights</v>
      </c>
      <c r="D17" t="str">
        <f>rawdata!D13</f>
        <v>YesYesNo</v>
      </c>
      <c r="E17" t="str">
        <f t="shared" si="2"/>
        <v/>
      </c>
      <c r="F17" t="str">
        <f>countif(rawdata!$J13:$AB13,"="&amp;F$5&amp;"_*")</f>
        <v>2</v>
      </c>
      <c r="G17" t="str">
        <f>countif(rawdata!$J13:$AB13,"="&amp;G$5&amp;"_*")</f>
        <v>1</v>
      </c>
      <c r="H17" t="str">
        <f>countif(rawdata!$J13:$AB13,"="&amp;H$5&amp;"_*")</f>
        <v>3</v>
      </c>
      <c r="I17" t="str">
        <f>countif(rawdata!$J13:$AB13,"="&amp;I$5&amp;"_*")</f>
        <v>1</v>
      </c>
      <c r="J17" t="str">
        <f>countif(rawdata!$J13:$AB13,"="&amp;J$5&amp;"_*")</f>
        <v>1</v>
      </c>
      <c r="K17" t="str">
        <f>countif(rawdata!$J13:$AB13,"="&amp;K$5&amp;"_*")</f>
        <v>1</v>
      </c>
    </row>
    <row r="18">
      <c r="B18" t="str">
        <f t="shared" si="1"/>
        <v/>
      </c>
      <c r="C18" t="str">
        <f>rawdata!C14</f>
        <v>Experience Mobile Mobile</v>
      </c>
      <c r="D18" t="str">
        <f>rawdata!D14</f>
        <v>James Theophane</v>
      </c>
      <c r="E18" t="str">
        <f t="shared" si="2"/>
        <v/>
      </c>
      <c r="F18" t="str">
        <f>countif(rawdata!$J14:$AB14,"="&amp;F$5&amp;"_*")</f>
        <v>3</v>
      </c>
      <c r="G18" t="str">
        <f>countif(rawdata!$J14:$AB14,"="&amp;G$5&amp;"_*")</f>
        <v>1</v>
      </c>
      <c r="H18" t="str">
        <f>countif(rawdata!$J14:$AB14,"="&amp;H$5&amp;"_*")</f>
        <v>1</v>
      </c>
      <c r="I18" t="str">
        <f>countif(rawdata!$J14:$AB14,"="&amp;I$5&amp;"_*")</f>
        <v>1</v>
      </c>
      <c r="J18" t="str">
        <f>countif(rawdata!$J14:$AB14,"="&amp;J$5&amp;"_*")</f>
        <v>1</v>
      </c>
      <c r="K18" t="str">
        <f>countif(rawdata!$J14:$AB14,"="&amp;K$5&amp;"_*")</f>
        <v>1</v>
      </c>
    </row>
    <row r="19">
      <c r="A19" s="2"/>
      <c r="B19" t="str">
        <f t="shared" si="1"/>
        <v/>
      </c>
      <c r="C19" t="str">
        <f>rawdata!C15</f>
        <v>Compilation Video</v>
      </c>
      <c r="D19" t="str">
        <f>rawdata!D15</f>
        <v>Zimoun</v>
      </c>
      <c r="E19" t="str">
        <f t="shared" si="2"/>
        <v/>
      </c>
      <c r="F19" t="str">
        <f>countif(rawdata!$J15:$AB15,"="&amp;F$5&amp;"_*")</f>
        <v>2</v>
      </c>
      <c r="G19" t="str">
        <f>countif(rawdata!$J15:$AB15,"="&amp;G$5&amp;"_*")</f>
        <v>1</v>
      </c>
      <c r="H19" t="str">
        <f>countif(rawdata!$J15:$AB15,"="&amp;H$5&amp;"_*")</f>
        <v>1</v>
      </c>
      <c r="I19" t="str">
        <f>countif(rawdata!$J15:$AB15,"="&amp;I$5&amp;"_*")</f>
        <v>1</v>
      </c>
      <c r="J19" t="str">
        <f>countif(rawdata!$J15:$AB15,"="&amp;J$5&amp;"_*")</f>
        <v>1</v>
      </c>
      <c r="K19" t="str">
        <f>countif(rawdata!$J15:$AB15,"="&amp;K$5&amp;"_*")</f>
        <v>1</v>
      </c>
    </row>
    <row r="20">
      <c r="B20" t="str">
        <f t="shared" si="1"/>
        <v/>
      </c>
      <c r="C20" t="str">
        <f>rawdata!C16</f>
        <v>Le Nuage</v>
      </c>
      <c r="D20" t="str">
        <f>rawdata!D16</f>
        <v>SUPERBIEN</v>
      </c>
      <c r="E20" t="str">
        <f t="shared" si="2"/>
        <v/>
      </c>
      <c r="F20" t="str">
        <f>countif(rawdata!$J16:$AB16,"="&amp;F$5&amp;"_*")</f>
        <v>2</v>
      </c>
      <c r="G20" t="str">
        <f>countif(rawdata!$J16:$AB16,"="&amp;G$5&amp;"_*")</f>
        <v>1</v>
      </c>
      <c r="H20" t="str">
        <f>countif(rawdata!$J16:$AB16,"="&amp;H$5&amp;"_*")</f>
        <v>1</v>
      </c>
      <c r="I20" t="str">
        <f>countif(rawdata!$J16:$AB16,"="&amp;I$5&amp;"_*")</f>
        <v>1</v>
      </c>
      <c r="J20" t="str">
        <f>countif(rawdata!$J16:$AB16,"="&amp;J$5&amp;"_*")</f>
        <v>1</v>
      </c>
      <c r="K20" t="str">
        <f>countif(rawdata!$J16:$AB16,"="&amp;K$5&amp;"_*")</f>
        <v>1</v>
      </c>
    </row>
    <row r="21">
      <c r="A21" s="2"/>
      <c r="B21" t="str">
        <f t="shared" si="1"/>
        <v/>
      </c>
      <c r="C21" t="str">
        <f>rawdata!C17</f>
        <v>Interactive MultiTouch Sphere</v>
      </c>
      <c r="D21" t="str">
        <f>rawdata!D17</f>
        <v>Seeper</v>
      </c>
      <c r="E21" t="str">
        <f t="shared" si="2"/>
        <v/>
      </c>
      <c r="F21" t="str">
        <f>countif(rawdata!$J17:$AB17,"="&amp;F$5&amp;"_*")</f>
        <v>2</v>
      </c>
      <c r="G21" t="str">
        <f>countif(rawdata!$J17:$AB17,"="&amp;G$5&amp;"_*")</f>
        <v>1</v>
      </c>
      <c r="H21" t="str">
        <f>countif(rawdata!$J17:$AB17,"="&amp;H$5&amp;"_*")</f>
        <v>1</v>
      </c>
      <c r="I21" t="str">
        <f>countif(rawdata!$J17:$AB17,"="&amp;I$5&amp;"_*")</f>
        <v>1</v>
      </c>
      <c r="J21" t="str">
        <f>countif(rawdata!$J17:$AB17,"="&amp;J$5&amp;"_*")</f>
        <v>1</v>
      </c>
      <c r="K21" t="str">
        <f>countif(rawdata!$J17:$AB17,"="&amp;K$5&amp;"_*")</f>
        <v>1</v>
      </c>
    </row>
    <row r="22">
      <c r="B22" t="str">
        <f t="shared" si="1"/>
        <v/>
      </c>
      <c r="C22" t="str">
        <f>rawdata!C18</f>
        <v>SCATTERED PIXEL</v>
      </c>
      <c r="D22" t="str">
        <f>rawdata!D18</f>
        <v>Visual System </v>
      </c>
      <c r="E22" t="str">
        <f t="shared" si="2"/>
        <v/>
      </c>
      <c r="F22" t="str">
        <f>countif(rawdata!$J18:$AB18,"="&amp;F$5&amp;"_*")</f>
        <v>2</v>
      </c>
      <c r="G22" t="str">
        <f>countif(rawdata!$J18:$AB18,"="&amp;G$5&amp;"_*")</f>
        <v>1</v>
      </c>
      <c r="H22" t="str">
        <f>countif(rawdata!$J18:$AB18,"="&amp;H$5&amp;"_*")</f>
        <v>1</v>
      </c>
      <c r="I22" t="str">
        <f>countif(rawdata!$J18:$AB18,"="&amp;I$5&amp;"_*")</f>
        <v>1</v>
      </c>
      <c r="J22" t="str">
        <f>countif(rawdata!$J18:$AB18,"="&amp;J$5&amp;"_*")</f>
        <v>1</v>
      </c>
      <c r="K22" t="str">
        <f>countif(rawdata!$J18:$AB18,"="&amp;K$5&amp;"_*")</f>
        <v>1</v>
      </c>
    </row>
    <row r="23">
      <c r="B23" t="str">
        <f t="shared" si="1"/>
        <v/>
      </c>
      <c r="C23" t="str">
        <f>rawdata!C19</f>
        <v>Digital Wallpaper</v>
      </c>
      <c r="D23" t="str">
        <f>rawdata!D19</f>
        <v>Strukt</v>
      </c>
      <c r="E23" t="str">
        <f t="shared" si="2"/>
        <v/>
      </c>
      <c r="F23" t="str">
        <f>countif(rawdata!$J19:$AB19,"="&amp;F$5&amp;"_*")</f>
        <v>1</v>
      </c>
      <c r="G23" t="str">
        <f>countif(rawdata!$J19:$AB19,"="&amp;G$5&amp;"_*")</f>
        <v>2</v>
      </c>
      <c r="H23" t="str">
        <f>countif(rawdata!$J19:$AB19,"="&amp;H$5&amp;"_*")</f>
        <v>1</v>
      </c>
      <c r="I23" t="str">
        <f>countif(rawdata!$J19:$AB19,"="&amp;I$5&amp;"_*")</f>
        <v>1</v>
      </c>
      <c r="J23" t="str">
        <f>countif(rawdata!$J19:$AB19,"="&amp;J$5&amp;"_*")</f>
        <v>1</v>
      </c>
      <c r="K23" t="str">
        <f>countif(rawdata!$J19:$AB19,"="&amp;K$5&amp;"_*")</f>
        <v>1</v>
      </c>
    </row>
    <row r="24">
      <c r="B24" t="str">
        <f t="shared" si="1"/>
        <v/>
      </c>
      <c r="C24" t="str">
        <f>rawdata!C20</f>
        <v>3X5X8</v>
      </c>
      <c r="D24" t="str">
        <f>rawdata!D20</f>
        <v>Visual System </v>
      </c>
      <c r="E24" t="str">
        <f t="shared" si="2"/>
        <v/>
      </c>
      <c r="F24" t="str">
        <f>countif(rawdata!$J20:$AB20,"="&amp;F$5&amp;"_*")</f>
        <v>3</v>
      </c>
      <c r="G24" t="str">
        <f>countif(rawdata!$J20:$AB20,"="&amp;G$5&amp;"_*")</f>
        <v>1</v>
      </c>
      <c r="H24" t="str">
        <f>countif(rawdata!$J20:$AB20,"="&amp;H$5&amp;"_*")</f>
        <v>3</v>
      </c>
      <c r="I24" t="str">
        <f>countif(rawdata!$J20:$AB20,"="&amp;I$5&amp;"_*")</f>
        <v>1</v>
      </c>
      <c r="J24" t="str">
        <f>countif(rawdata!$J20:$AB20,"="&amp;J$5&amp;"_*")</f>
        <v>1</v>
      </c>
      <c r="K24" t="str">
        <f>countif(rawdata!$J20:$AB20,"="&amp;K$5&amp;"_*")</f>
        <v>1</v>
      </c>
    </row>
    <row r="25">
      <c r="B25" t="str">
        <f t="shared" si="1"/>
        <v/>
      </c>
      <c r="C25" t="str">
        <f>rawdata!C21</f>
        <v>LIGHT WHISPER</v>
      </c>
      <c r="D25" t="str">
        <f>rawdata!D21</f>
        <v>Visual System </v>
      </c>
      <c r="E25" t="str">
        <f t="shared" si="2"/>
        <v/>
      </c>
      <c r="F25" t="str">
        <f>countif(rawdata!$J21:$AB21,"="&amp;F$5&amp;"_*")</f>
        <v>2</v>
      </c>
      <c r="G25" t="str">
        <f>countif(rawdata!$J21:$AB21,"="&amp;G$5&amp;"_*")</f>
        <v>1</v>
      </c>
      <c r="H25" t="str">
        <f>countif(rawdata!$J21:$AB21,"="&amp;H$5&amp;"_*")</f>
        <v>2</v>
      </c>
      <c r="I25" t="str">
        <f>countif(rawdata!$J21:$AB21,"="&amp;I$5&amp;"_*")</f>
        <v>1</v>
      </c>
      <c r="J25" t="str">
        <f>countif(rawdata!$J21:$AB21,"="&amp;J$5&amp;"_*")</f>
        <v>1</v>
      </c>
      <c r="K25" t="str">
        <f>countif(rawdata!$J21:$AB21,"="&amp;K$5&amp;"_*")</f>
        <v>1</v>
      </c>
    </row>
    <row r="26">
      <c r="B26" t="str">
        <f t="shared" si="1"/>
        <v/>
      </c>
      <c r="C26" t="str">
        <f>rawdata!C22</f>
        <v>MACY'S</v>
      </c>
      <c r="D26" t="str">
        <f>rawdata!D22</f>
        <v>Visual System </v>
      </c>
      <c r="E26" t="str">
        <f t="shared" si="2"/>
        <v/>
      </c>
      <c r="F26" t="str">
        <f>countif(rawdata!$J22:$AB22,"="&amp;F$5&amp;"_*")</f>
        <v>1</v>
      </c>
      <c r="G26" t="str">
        <f>countif(rawdata!$J22:$AB22,"="&amp;G$5&amp;"_*")</f>
        <v>1</v>
      </c>
      <c r="H26" t="str">
        <f>countif(rawdata!$J22:$AB22,"="&amp;H$5&amp;"_*")</f>
        <v>2</v>
      </c>
      <c r="I26" t="str">
        <f>countif(rawdata!$J22:$AB22,"="&amp;I$5&amp;"_*")</f>
        <v>1</v>
      </c>
      <c r="J26" t="str">
        <f>countif(rawdata!$J22:$AB22,"="&amp;J$5&amp;"_*")</f>
        <v>1</v>
      </c>
      <c r="K26" t="str">
        <f>countif(rawdata!$J22:$AB22,"="&amp;K$5&amp;"_*")</f>
        <v>1</v>
      </c>
    </row>
    <row r="27">
      <c r="B27" t="str">
        <f t="shared" si="1"/>
        <v/>
      </c>
      <c r="C27" t="str">
        <f>rawdata!C23</f>
        <v>A DIGITAL EXPERIENCE</v>
      </c>
      <c r="D27" t="str">
        <f>rawdata!D23</f>
        <v>Visual System </v>
      </c>
      <c r="E27" t="str">
        <f t="shared" si="2"/>
        <v/>
      </c>
      <c r="F27" t="str">
        <f>countif(rawdata!$J23:$AB23,"="&amp;F$5&amp;"_*")</f>
        <v>1</v>
      </c>
      <c r="G27" t="str">
        <f>countif(rawdata!$J23:$AB23,"="&amp;G$5&amp;"_*")</f>
        <v>1</v>
      </c>
      <c r="H27" t="str">
        <f>countif(rawdata!$J23:$AB23,"="&amp;H$5&amp;"_*")</f>
        <v>2</v>
      </c>
      <c r="I27" t="str">
        <f>countif(rawdata!$J23:$AB23,"="&amp;I$5&amp;"_*")</f>
        <v>1</v>
      </c>
      <c r="J27" t="str">
        <f>countif(rawdata!$J23:$AB23,"="&amp;J$5&amp;"_*")</f>
        <v>1</v>
      </c>
      <c r="K27" t="str">
        <f>countif(rawdata!$J23:$AB23,"="&amp;K$5&amp;"_*")</f>
        <v>1</v>
      </c>
    </row>
    <row r="28">
      <c r="B28" t="str">
        <f t="shared" si="1"/>
        <v/>
      </c>
      <c r="C28" t="str">
        <f>rawdata!C24</f>
        <v>48x48</v>
      </c>
      <c r="D28" t="str">
        <f>rawdata!D24</f>
        <v>Visual System </v>
      </c>
      <c r="E28" t="str">
        <f t="shared" si="2"/>
        <v/>
      </c>
      <c r="F28" t="str">
        <f>countif(rawdata!$J24:$AB24,"="&amp;F$5&amp;"_*")</f>
        <v>2</v>
      </c>
      <c r="G28" t="str">
        <f>countif(rawdata!$J24:$AB24,"="&amp;G$5&amp;"_*")</f>
        <v>1</v>
      </c>
      <c r="H28" t="str">
        <f>countif(rawdata!$J24:$AB24,"="&amp;H$5&amp;"_*")</f>
        <v>3</v>
      </c>
      <c r="I28" t="str">
        <f>countif(rawdata!$J24:$AB24,"="&amp;I$5&amp;"_*")</f>
        <v>1</v>
      </c>
      <c r="J28" t="str">
        <f>countif(rawdata!$J24:$AB24,"="&amp;J$5&amp;"_*")</f>
        <v>1</v>
      </c>
      <c r="K28" t="str">
        <f>countif(rawdata!$J24:$AB24,"="&amp;K$5&amp;"_*")</f>
        <v>1</v>
      </c>
    </row>
    <row r="29">
      <c r="B29" t="str">
        <f t="shared" si="1"/>
        <v/>
      </c>
      <c r="C29" t="str">
        <f>rawdata!C25</f>
        <v>BLUE RIDER</v>
      </c>
      <c r="D29" t="str">
        <f>rawdata!D25</f>
        <v>Visual System </v>
      </c>
      <c r="E29" t="str">
        <f t="shared" si="2"/>
        <v/>
      </c>
      <c r="F29" t="str">
        <f>countif(rawdata!$J25:$AB25,"="&amp;F$5&amp;"_*")</f>
        <v>1</v>
      </c>
      <c r="G29" t="str">
        <f>countif(rawdata!$J25:$AB25,"="&amp;G$5&amp;"_*")</f>
        <v>1</v>
      </c>
      <c r="H29" t="str">
        <f>countif(rawdata!$J25:$AB25,"="&amp;H$5&amp;"_*")</f>
        <v>2</v>
      </c>
      <c r="I29" t="str">
        <f>countif(rawdata!$J25:$AB25,"="&amp;I$5&amp;"_*")</f>
        <v>1</v>
      </c>
      <c r="J29" t="str">
        <f>countif(rawdata!$J25:$AB25,"="&amp;J$5&amp;"_*")</f>
        <v>1</v>
      </c>
      <c r="K29" t="str">
        <f>countif(rawdata!$J25:$AB25,"="&amp;K$5&amp;"_*")</f>
        <v>1</v>
      </c>
    </row>
    <row r="30">
      <c r="B30" t="str">
        <f t="shared" si="1"/>
        <v/>
      </c>
      <c r="C30" t="str">
        <f>rawdata!C26</f>
        <v>eWerk</v>
      </c>
      <c r="D30" t="str">
        <f>rawdata!D26</f>
        <v>Seeper</v>
      </c>
      <c r="E30" t="str">
        <f t="shared" si="2"/>
        <v/>
      </c>
      <c r="F30" t="str">
        <f>countif(rawdata!$J26:$AB26,"="&amp;F$5&amp;"_*")</f>
        <v>2</v>
      </c>
      <c r="G30" t="str">
        <f>countif(rawdata!$J26:$AB26,"="&amp;G$5&amp;"_*")</f>
        <v>1</v>
      </c>
      <c r="H30" t="str">
        <f>countif(rawdata!$J26:$AB26,"="&amp;H$5&amp;"_*")</f>
        <v>1</v>
      </c>
      <c r="I30" t="str">
        <f>countif(rawdata!$J26:$AB26,"="&amp;I$5&amp;"_*")</f>
        <v>1</v>
      </c>
      <c r="J30" t="str">
        <f>countif(rawdata!$J26:$AB26,"="&amp;J$5&amp;"_*")</f>
        <v>1</v>
      </c>
      <c r="K30" t="str">
        <f>countif(rawdata!$J26:$AB26,"="&amp;K$5&amp;"_*")</f>
        <v>1</v>
      </c>
    </row>
    <row r="31">
      <c r="B31" t="str">
        <f t="shared" si="1"/>
        <v/>
      </c>
      <c r="C31" t="str">
        <f>rawdata!C27</f>
        <v>Immersion</v>
      </c>
      <c r="D31" t="str">
        <f>rawdata!D27</f>
        <v>Seeper</v>
      </c>
      <c r="E31" t="str">
        <f t="shared" si="2"/>
        <v/>
      </c>
      <c r="F31" t="str">
        <f>countif(rawdata!$J27:$AB27,"="&amp;F$5&amp;"_*")</f>
        <v>2</v>
      </c>
      <c r="G31" t="str">
        <f>countif(rawdata!$J27:$AB27,"="&amp;G$5&amp;"_*")</f>
        <v>1</v>
      </c>
      <c r="H31" t="str">
        <f>countif(rawdata!$J27:$AB27,"="&amp;H$5&amp;"_*")</f>
        <v>1</v>
      </c>
      <c r="I31" t="str">
        <f>countif(rawdata!$J27:$AB27,"="&amp;I$5&amp;"_*")</f>
        <v>1</v>
      </c>
      <c r="J31" t="str">
        <f>countif(rawdata!$J27:$AB27,"="&amp;J$5&amp;"_*")</f>
        <v>1</v>
      </c>
      <c r="K31" t="str">
        <f>countif(rawdata!$J27:$AB27,"="&amp;K$5&amp;"_*")</f>
        <v>1</v>
      </c>
    </row>
    <row r="32">
      <c r="B32" t="str">
        <f t="shared" si="1"/>
        <v/>
      </c>
      <c r="C32" t="str">
        <f>rawdata!C28</f>
        <v>Target Neutral</v>
      </c>
      <c r="D32" t="str">
        <f>rawdata!D28</f>
        <v>Seeper</v>
      </c>
      <c r="E32" t="str">
        <f t="shared" si="2"/>
        <v/>
      </c>
      <c r="F32" t="str">
        <f>countif(rawdata!$J28:$AB28,"="&amp;F$5&amp;"_*")</f>
        <v>3</v>
      </c>
      <c r="G32" t="str">
        <f>countif(rawdata!$J28:$AB28,"="&amp;G$5&amp;"_*")</f>
        <v>2</v>
      </c>
      <c r="H32" t="str">
        <f>countif(rawdata!$J28:$AB28,"="&amp;H$5&amp;"_*")</f>
        <v>1</v>
      </c>
      <c r="I32" t="str">
        <f>countif(rawdata!$J28:$AB28,"="&amp;I$5&amp;"_*")</f>
        <v>1</v>
      </c>
      <c r="J32" t="str">
        <f>countif(rawdata!$J28:$AB28,"="&amp;J$5&amp;"_*")</f>
        <v>1</v>
      </c>
      <c r="K32" t="str">
        <f>countif(rawdata!$J28:$AB28,"="&amp;K$5&amp;"_*")</f>
        <v>1</v>
      </c>
    </row>
    <row r="33">
      <c r="B33" t="str">
        <f t="shared" si="1"/>
        <v/>
      </c>
      <c r="C33" t="str">
        <f>rawdata!C29</f>
        <v>Watchmen</v>
      </c>
      <c r="D33" t="str">
        <f>rawdata!D29</f>
        <v>Seeper</v>
      </c>
      <c r="E33" t="str">
        <f t="shared" si="2"/>
        <v/>
      </c>
      <c r="F33" t="str">
        <f>countif(rawdata!$J29:$AB29,"="&amp;F$5&amp;"_*")</f>
        <v>2</v>
      </c>
      <c r="G33" t="str">
        <f>countif(rawdata!$J29:$AB29,"="&amp;G$5&amp;"_*")</f>
        <v>1</v>
      </c>
      <c r="H33" t="str">
        <f>countif(rawdata!$J29:$AB29,"="&amp;H$5&amp;"_*")</f>
        <v>1</v>
      </c>
      <c r="I33" t="str">
        <f>countif(rawdata!$J29:$AB29,"="&amp;I$5&amp;"_*")</f>
        <v>1</v>
      </c>
      <c r="J33" t="str">
        <f>countif(rawdata!$J29:$AB29,"="&amp;J$5&amp;"_*")</f>
        <v>1</v>
      </c>
      <c r="K33" t="str">
        <f>countif(rawdata!$J29:$AB29,"="&amp;K$5&amp;"_*")</f>
        <v>1</v>
      </c>
    </row>
    <row r="34">
      <c r="B34" t="str">
        <f t="shared" si="1"/>
        <v/>
      </c>
      <c r="C34" t="str">
        <f>rawdata!C30</f>
        <v>Airside Touch Toy</v>
      </c>
      <c r="D34" t="str">
        <f>rawdata!D30</f>
        <v>Seeper</v>
      </c>
      <c r="E34" t="str">
        <f t="shared" si="2"/>
        <v/>
      </c>
      <c r="F34" t="str">
        <f>countif(rawdata!$J30:$AB30,"="&amp;F$5&amp;"_*")</f>
        <v>2</v>
      </c>
      <c r="G34" t="str">
        <f>countif(rawdata!$J30:$AB30,"="&amp;G$5&amp;"_*")</f>
        <v>1</v>
      </c>
      <c r="H34" t="str">
        <f>countif(rawdata!$J30:$AB30,"="&amp;H$5&amp;"_*")</f>
        <v>1</v>
      </c>
      <c r="I34" t="str">
        <f>countif(rawdata!$J30:$AB30,"="&amp;I$5&amp;"_*")</f>
        <v>1</v>
      </c>
      <c r="J34" t="str">
        <f>countif(rawdata!$J30:$AB30,"="&amp;J$5&amp;"_*")</f>
        <v>1</v>
      </c>
      <c r="K34" t="str">
        <f>countif(rawdata!$J30:$AB30,"="&amp;K$5&amp;"_*")</f>
        <v>1</v>
      </c>
    </row>
    <row r="35">
      <c r="B35" t="str">
        <f t="shared" si="1"/>
        <v/>
      </c>
      <c r="C35" t="str">
        <f>rawdata!C31</f>
        <v>James Bond BFI</v>
      </c>
      <c r="D35" t="str">
        <f>rawdata!D31</f>
        <v>Seeper</v>
      </c>
      <c r="E35" t="str">
        <f t="shared" si="2"/>
        <v/>
      </c>
      <c r="F35" t="str">
        <f>countif(rawdata!$J31:$AB31,"="&amp;F$5&amp;"_*")</f>
        <v>2</v>
      </c>
      <c r="G35" t="str">
        <f>countif(rawdata!$J31:$AB31,"="&amp;G$5&amp;"_*")</f>
        <v>1</v>
      </c>
      <c r="H35" t="str">
        <f>countif(rawdata!$J31:$AB31,"="&amp;H$5&amp;"_*")</f>
        <v>1</v>
      </c>
      <c r="I35" t="str">
        <f>countif(rawdata!$J31:$AB31,"="&amp;I$5&amp;"_*")</f>
        <v>1</v>
      </c>
      <c r="J35" t="str">
        <f>countif(rawdata!$J31:$AB31,"="&amp;J$5&amp;"_*")</f>
        <v>1</v>
      </c>
      <c r="K35" t="str">
        <f>countif(rawdata!$J31:$AB31,"="&amp;K$5&amp;"_*")</f>
        <v>1</v>
      </c>
    </row>
    <row r="36">
      <c r="B36" t="str">
        <f t="shared" si="1"/>
        <v/>
      </c>
      <c r="C36" t="str">
        <f>rawdata!C32</f>
        <v>Toyota IQ</v>
      </c>
      <c r="D36" t="str">
        <f>rawdata!D32</f>
        <v>Seeper</v>
      </c>
      <c r="E36" t="str">
        <f t="shared" si="2"/>
        <v/>
      </c>
      <c r="F36" t="str">
        <f>countif(rawdata!$J32:$AB32,"="&amp;F$5&amp;"_*")</f>
        <v>2</v>
      </c>
      <c r="G36" t="str">
        <f>countif(rawdata!$J32:$AB32,"="&amp;G$5&amp;"_*")</f>
        <v>1</v>
      </c>
      <c r="H36" t="str">
        <f>countif(rawdata!$J32:$AB32,"="&amp;H$5&amp;"_*")</f>
        <v>2</v>
      </c>
      <c r="I36" t="str">
        <f>countif(rawdata!$J32:$AB32,"="&amp;I$5&amp;"_*")</f>
        <v>1</v>
      </c>
      <c r="J36" t="str">
        <f>countif(rawdata!$J32:$AB32,"="&amp;J$5&amp;"_*")</f>
        <v>1</v>
      </c>
      <c r="K36" t="str">
        <f>countif(rawdata!$J32:$AB32,"="&amp;K$5&amp;"_*")</f>
        <v>1</v>
      </c>
    </row>
    <row r="37">
      <c r="B37" t="str">
        <f t="shared" si="1"/>
        <v/>
      </c>
      <c r="C37" t="str">
        <f>rawdata!C33</f>
        <v>Decode Lab V&amp;A</v>
      </c>
      <c r="D37" t="str">
        <f>rawdata!D33</f>
        <v>Seeper</v>
      </c>
      <c r="E37" t="str">
        <f t="shared" si="2"/>
        <v/>
      </c>
      <c r="F37" t="str">
        <f>countif(rawdata!$J33:$AB33,"="&amp;F$5&amp;"_*")</f>
        <v>1</v>
      </c>
      <c r="G37" t="str">
        <f>countif(rawdata!$J33:$AB33,"="&amp;G$5&amp;"_*")</f>
        <v>1</v>
      </c>
      <c r="H37" t="str">
        <f>countif(rawdata!$J33:$AB33,"="&amp;H$5&amp;"_*")</f>
        <v>1</v>
      </c>
      <c r="I37" t="str">
        <f>countif(rawdata!$J33:$AB33,"="&amp;I$5&amp;"_*")</f>
        <v>1</v>
      </c>
      <c r="J37" t="str">
        <f>countif(rawdata!$J33:$AB33,"="&amp;J$5&amp;"_*")</f>
        <v>1</v>
      </c>
      <c r="K37" t="str">
        <f>countif(rawdata!$J33:$AB33,"="&amp;K$5&amp;"_*")</f>
        <v>1</v>
      </c>
    </row>
    <row r="38">
      <c r="B38" t="str">
        <f t="shared" si="1"/>
        <v/>
      </c>
      <c r="C38" t="str">
        <f>rawdata!C34</f>
        <v>82 Dean Street</v>
      </c>
      <c r="D38" t="str">
        <f>rawdata!D34</f>
        <v>Seeper</v>
      </c>
      <c r="E38" t="str">
        <f t="shared" si="2"/>
        <v/>
      </c>
      <c r="F38" t="str">
        <f>countif(rawdata!$J34:$AB34,"="&amp;F$5&amp;"_*")</f>
        <v>1</v>
      </c>
      <c r="G38" t="str">
        <f>countif(rawdata!$J34:$AB34,"="&amp;G$5&amp;"_*")</f>
        <v>1</v>
      </c>
      <c r="H38" t="str">
        <f>countif(rawdata!$J34:$AB34,"="&amp;H$5&amp;"_*")</f>
        <v>1</v>
      </c>
      <c r="I38" t="str">
        <f>countif(rawdata!$J34:$AB34,"="&amp;I$5&amp;"_*")</f>
        <v>1</v>
      </c>
      <c r="J38" t="str">
        <f>countif(rawdata!$J34:$AB34,"="&amp;J$5&amp;"_*")</f>
        <v>1</v>
      </c>
      <c r="K38" t="str">
        <f>countif(rawdata!$J34:$AB34,"="&amp;K$5&amp;"_*")</f>
        <v>1</v>
      </c>
    </row>
    <row r="39">
      <c r="B39" t="str">
        <f t="shared" si="1"/>
        <v/>
      </c>
      <c r="C39" t="str">
        <f>rawdata!C35</f>
        <v>Shreks Adventure</v>
      </c>
      <c r="D39" t="str">
        <f>rawdata!D35</f>
        <v>Seeper</v>
      </c>
      <c r="E39" t="str">
        <f t="shared" si="2"/>
        <v/>
      </c>
      <c r="F39" t="str">
        <f>countif(rawdata!$J35:$AB35,"="&amp;F$5&amp;"_*")</f>
        <v>1</v>
      </c>
      <c r="G39" t="str">
        <f>countif(rawdata!$J35:$AB35,"="&amp;G$5&amp;"_*")</f>
        <v>1</v>
      </c>
      <c r="H39" t="str">
        <f>countif(rawdata!$J35:$AB35,"="&amp;H$5&amp;"_*")</f>
        <v>1</v>
      </c>
      <c r="I39" t="str">
        <f>countif(rawdata!$J35:$AB35,"="&amp;I$5&amp;"_*")</f>
        <v>1</v>
      </c>
      <c r="J39" t="str">
        <f>countif(rawdata!$J35:$AB35,"="&amp;J$5&amp;"_*")</f>
        <v>1</v>
      </c>
      <c r="K39" t="str">
        <f>countif(rawdata!$J35:$AB35,"="&amp;K$5&amp;"_*")</f>
        <v>1</v>
      </c>
    </row>
    <row r="40">
      <c r="B40" t="str">
        <f t="shared" si="1"/>
        <v/>
      </c>
      <c r="C40" t="str">
        <f>rawdata!C36</f>
        <v>Kinetic Playground</v>
      </c>
      <c r="D40" t="str">
        <f>rawdata!D36</f>
        <v>Seeper</v>
      </c>
      <c r="E40" t="str">
        <f t="shared" si="2"/>
        <v/>
      </c>
      <c r="F40" t="str">
        <f>countif(rawdata!$J36:$AB36,"="&amp;F$5&amp;"_*")</f>
        <v>1</v>
      </c>
      <c r="G40" t="str">
        <f>countif(rawdata!$J36:$AB36,"="&amp;G$5&amp;"_*")</f>
        <v>1</v>
      </c>
      <c r="H40" t="str">
        <f>countif(rawdata!$J36:$AB36,"="&amp;H$5&amp;"_*")</f>
        <v>2</v>
      </c>
      <c r="I40" t="str">
        <f>countif(rawdata!$J36:$AB36,"="&amp;I$5&amp;"_*")</f>
        <v>1</v>
      </c>
      <c r="J40" t="str">
        <f>countif(rawdata!$J36:$AB36,"="&amp;J$5&amp;"_*")</f>
        <v>1</v>
      </c>
      <c r="K40" t="str">
        <f>countif(rawdata!$J36:$AB36,"="&amp;K$5&amp;"_*")</f>
        <v>1</v>
      </c>
    </row>
    <row r="41">
      <c r="B41" t="str">
        <f t="shared" si="1"/>
        <v/>
      </c>
      <c r="C41" t="str">
        <f>rawdata!C37</f>
        <v>Castle Museum Linz</v>
      </c>
      <c r="D41" t="str">
        <f>rawdata!D37</f>
        <v>Strukt</v>
      </c>
      <c r="E41" t="str">
        <f t="shared" si="2"/>
        <v/>
      </c>
      <c r="F41" t="str">
        <f>countif(rawdata!$J37:$AB37,"="&amp;F$5&amp;"_*")</f>
        <v>1</v>
      </c>
      <c r="G41" t="str">
        <f>countif(rawdata!$J37:$AB37,"="&amp;G$5&amp;"_*")</f>
        <v>1</v>
      </c>
      <c r="H41" t="str">
        <f>countif(rawdata!$J37:$AB37,"="&amp;H$5&amp;"_*")</f>
        <v>2</v>
      </c>
      <c r="I41" t="str">
        <f>countif(rawdata!$J37:$AB37,"="&amp;I$5&amp;"_*")</f>
        <v>1</v>
      </c>
      <c r="J41" t="str">
        <f>countif(rawdata!$J37:$AB37,"="&amp;J$5&amp;"_*")</f>
        <v>1</v>
      </c>
      <c r="K41" t="str">
        <f>countif(rawdata!$J37:$AB37,"="&amp;K$5&amp;"_*")</f>
        <v>2</v>
      </c>
    </row>
    <row r="42">
      <c r="B42" t="str">
        <f t="shared" si="1"/>
        <v/>
      </c>
      <c r="C42" t="str">
        <f>rawdata!C38</f>
        <v>Energie Steiermark E-Wonderworld</v>
      </c>
      <c r="D42" t="str">
        <f>rawdata!D38</f>
        <v>Strukt</v>
      </c>
      <c r="E42" t="str">
        <f t="shared" si="2"/>
        <v/>
      </c>
      <c r="F42" t="str">
        <f>countif(rawdata!$J38:$AB38,"="&amp;F$5&amp;"_*")</f>
        <v>1</v>
      </c>
      <c r="G42" t="str">
        <f>countif(rawdata!$J38:$AB38,"="&amp;G$5&amp;"_*")</f>
        <v>1</v>
      </c>
      <c r="H42" t="str">
        <f>countif(rawdata!$J38:$AB38,"="&amp;H$5&amp;"_*")</f>
        <v>2</v>
      </c>
      <c r="I42" t="str">
        <f>countif(rawdata!$J38:$AB38,"="&amp;I$5&amp;"_*")</f>
        <v>1</v>
      </c>
      <c r="J42" t="str">
        <f>countif(rawdata!$J38:$AB38,"="&amp;J$5&amp;"_*")</f>
        <v>1</v>
      </c>
      <c r="K42" t="str">
        <f>countif(rawdata!$J38:$AB38,"="&amp;K$5&amp;"_*")</f>
        <v>2</v>
      </c>
    </row>
    <row r="43">
      <c r="B43" t="str">
        <f t="shared" si="1"/>
        <v/>
      </c>
      <c r="C43" t="str">
        <f>rawdata!C39</f>
        <v>Android Wear</v>
      </c>
      <c r="D43" t="str">
        <f>rawdata!D39</f>
        <v>B-Reel</v>
      </c>
      <c r="E43" t="str">
        <f t="shared" si="2"/>
        <v/>
      </c>
      <c r="F43" t="str">
        <f>countif(rawdata!$J39:$AB39,"="&amp;F$5&amp;"_*")</f>
        <v>2</v>
      </c>
      <c r="G43" t="str">
        <f>countif(rawdata!$J39:$AB39,"="&amp;G$5&amp;"_*")</f>
        <v>1</v>
      </c>
      <c r="H43" t="str">
        <f>countif(rawdata!$J39:$AB39,"="&amp;H$5&amp;"_*")</f>
        <v>1</v>
      </c>
      <c r="I43" t="str">
        <f>countif(rawdata!$J39:$AB39,"="&amp;I$5&amp;"_*")</f>
        <v>1</v>
      </c>
      <c r="J43" t="str">
        <f>countif(rawdata!$J39:$AB39,"="&amp;J$5&amp;"_*")</f>
        <v>1</v>
      </c>
      <c r="K43" t="str">
        <f>countif(rawdata!$J39:$AB39,"="&amp;K$5&amp;"_*")</f>
        <v>1</v>
      </c>
    </row>
    <row r="44">
      <c r="B44" t="str">
        <f t="shared" si="1"/>
        <v/>
      </c>
      <c r="C44" t="str">
        <f>rawdata!C40</f>
        <v>Live Drive</v>
      </c>
      <c r="D44" t="str">
        <f>rawdata!D40</f>
        <v>B-Reel</v>
      </c>
      <c r="E44" t="str">
        <f t="shared" si="2"/>
        <v/>
      </c>
      <c r="F44" t="str">
        <f>countif(rawdata!$J40:$AB40,"="&amp;F$5&amp;"_*")</f>
        <v>1</v>
      </c>
      <c r="G44" t="str">
        <f>countif(rawdata!$J40:$AB40,"="&amp;G$5&amp;"_*")</f>
        <v>1</v>
      </c>
      <c r="H44" t="str">
        <f>countif(rawdata!$J40:$AB40,"="&amp;H$5&amp;"_*")</f>
        <v>2</v>
      </c>
      <c r="I44" t="str">
        <f>countif(rawdata!$J40:$AB40,"="&amp;I$5&amp;"_*")</f>
        <v>2</v>
      </c>
      <c r="J44" t="str">
        <f>countif(rawdata!$J40:$AB40,"="&amp;J$5&amp;"_*")</f>
        <v>1</v>
      </c>
      <c r="K44" t="str">
        <f>countif(rawdata!$J40:$AB40,"="&amp;K$5&amp;"_*")</f>
        <v>1</v>
      </c>
    </row>
    <row r="45">
      <c r="B45" t="str">
        <f t="shared" si="1"/>
        <v/>
      </c>
      <c r="C45" t="str">
        <f>rawdata!C41</f>
        <v>MADEXINTEL VIDEO WALL</v>
      </c>
      <c r="D45" t="str">
        <f>rawdata!D41</f>
        <v>Patten studio</v>
      </c>
      <c r="E45" t="str">
        <f t="shared" si="2"/>
        <v/>
      </c>
      <c r="F45" t="str">
        <f>countif(rawdata!$J41:$AB41,"="&amp;F$5&amp;"_*")</f>
        <v>2</v>
      </c>
      <c r="G45" t="str">
        <f>countif(rawdata!$J41:$AB41,"="&amp;G$5&amp;"_*")</f>
        <v>1</v>
      </c>
      <c r="H45" t="str">
        <f>countif(rawdata!$J41:$AB41,"="&amp;H$5&amp;"_*")</f>
        <v>3</v>
      </c>
      <c r="I45" t="str">
        <f>countif(rawdata!$J41:$AB41,"="&amp;I$5&amp;"_*")</f>
        <v>1</v>
      </c>
      <c r="J45" t="str">
        <f>countif(rawdata!$J41:$AB41,"="&amp;J$5&amp;"_*")</f>
        <v>1</v>
      </c>
      <c r="K45" t="str">
        <f>countif(rawdata!$J41:$AB41,"="&amp;K$5&amp;"_*")</f>
        <v>1</v>
      </c>
    </row>
    <row r="46">
      <c r="B46" t="str">
        <f t="shared" si="1"/>
        <v/>
      </c>
      <c r="C46" t="str">
        <f>rawdata!C42</f>
        <v>THUMBLES</v>
      </c>
      <c r="D46" t="str">
        <f>rawdata!D42</f>
        <v>Patten studio</v>
      </c>
      <c r="E46" t="str">
        <f t="shared" si="2"/>
        <v/>
      </c>
      <c r="F46" t="str">
        <f>countif(rawdata!$J42:$AB42,"="&amp;F$5&amp;"_*")</f>
        <v>1</v>
      </c>
      <c r="G46" t="str">
        <f>countif(rawdata!$J42:$AB42,"="&amp;G$5&amp;"_*")</f>
        <v>1</v>
      </c>
      <c r="H46" t="str">
        <f>countif(rawdata!$J42:$AB42,"="&amp;H$5&amp;"_*")</f>
        <v>1</v>
      </c>
      <c r="I46" t="str">
        <f>countif(rawdata!$J42:$AB42,"="&amp;I$5&amp;"_*")</f>
        <v>1</v>
      </c>
      <c r="J46" t="str">
        <f>countif(rawdata!$J42:$AB42,"="&amp;J$5&amp;"_*")</f>
        <v>1</v>
      </c>
      <c r="K46" t="str">
        <f>countif(rawdata!$J42:$AB42,"="&amp;K$5&amp;"_*")</f>
        <v>1</v>
      </c>
    </row>
    <row r="47">
      <c r="B47" t="str">
        <f t="shared" si="1"/>
        <v/>
      </c>
      <c r="C47" t="str">
        <f>rawdata!C43</f>
        <v>SCIENCE MILL EXHIBITS</v>
      </c>
      <c r="D47" t="str">
        <f>rawdata!D43</f>
        <v>Patten studio</v>
      </c>
      <c r="E47" t="str">
        <f t="shared" si="2"/>
        <v/>
      </c>
      <c r="F47" t="str">
        <f>countif(rawdata!$J43:$AB43,"="&amp;F$5&amp;"_*")</f>
        <v>1</v>
      </c>
      <c r="G47" t="str">
        <f>countif(rawdata!$J43:$AB43,"="&amp;G$5&amp;"_*")</f>
        <v>2</v>
      </c>
      <c r="H47" t="str">
        <f>countif(rawdata!$J43:$AB43,"="&amp;H$5&amp;"_*")</f>
        <v>1</v>
      </c>
      <c r="I47" t="str">
        <f>countif(rawdata!$J43:$AB43,"="&amp;I$5&amp;"_*")</f>
        <v>1</v>
      </c>
      <c r="J47" t="str">
        <f>countif(rawdata!$J43:$AB43,"="&amp;J$5&amp;"_*")</f>
        <v>1</v>
      </c>
      <c r="K47" t="str">
        <f>countif(rawdata!$J43:$AB43,"="&amp;K$5&amp;"_*")</f>
        <v>1</v>
      </c>
    </row>
    <row r="48">
      <c r="B48" t="str">
        <f t="shared" si="1"/>
        <v/>
      </c>
      <c r="C48" t="str">
        <f>rawdata!C44</f>
        <v>BIG KEEZY</v>
      </c>
      <c r="D48" t="str">
        <f>rawdata!D44</f>
        <v>Patten studio</v>
      </c>
      <c r="E48" t="str">
        <f t="shared" si="2"/>
        <v/>
      </c>
      <c r="F48" t="str">
        <f>countif(rawdata!$J44:$AB44,"="&amp;F$5&amp;"_*")</f>
        <v>1</v>
      </c>
      <c r="G48" t="str">
        <f>countif(rawdata!$J44:$AB44,"="&amp;G$5&amp;"_*")</f>
        <v>1</v>
      </c>
      <c r="H48" t="str">
        <f>countif(rawdata!$J44:$AB44,"="&amp;H$5&amp;"_*")</f>
        <v>1</v>
      </c>
      <c r="I48" t="str">
        <f>countif(rawdata!$J44:$AB44,"="&amp;I$5&amp;"_*")</f>
        <v>1</v>
      </c>
      <c r="J48" t="str">
        <f>countif(rawdata!$J44:$AB44,"="&amp;J$5&amp;"_*")</f>
        <v>1</v>
      </c>
      <c r="K48" t="str">
        <f>countif(rawdata!$J44:$AB44,"="&amp;K$5&amp;"_*")</f>
        <v>1</v>
      </c>
    </row>
    <row r="49">
      <c r="B49" t="str">
        <f t="shared" si="1"/>
        <v/>
      </c>
      <c r="C49" t="str">
        <f>rawdata!C45</f>
        <v>SUPER BOWL XLVIII AND 2014 WINTER OLYMPICS</v>
      </c>
      <c r="D49" t="str">
        <f>rawdata!D45</f>
        <v>Patten studio</v>
      </c>
      <c r="E49" t="str">
        <f t="shared" si="2"/>
        <v/>
      </c>
      <c r="F49" t="str">
        <f>countif(rawdata!$J45:$AB45,"="&amp;F$5&amp;"_*")</f>
        <v>1</v>
      </c>
      <c r="G49" t="str">
        <f>countif(rawdata!$J45:$AB45,"="&amp;G$5&amp;"_*")</f>
        <v>1</v>
      </c>
      <c r="H49" t="str">
        <f>countif(rawdata!$J45:$AB45,"="&amp;H$5&amp;"_*")</f>
        <v>2</v>
      </c>
      <c r="I49" t="str">
        <f>countif(rawdata!$J45:$AB45,"="&amp;I$5&amp;"_*")</f>
        <v>1</v>
      </c>
      <c r="J49" t="str">
        <f>countif(rawdata!$J45:$AB45,"="&amp;J$5&amp;"_*")</f>
        <v>1</v>
      </c>
      <c r="K49" t="str">
        <f>countif(rawdata!$J45:$AB45,"="&amp;K$5&amp;"_*")</f>
        <v>1</v>
      </c>
    </row>
    <row r="50">
      <c r="B50" t="str">
        <f t="shared" si="1"/>
        <v/>
      </c>
      <c r="C50" t="str">
        <f>rawdata!C46</f>
        <v>The cool wall</v>
      </c>
      <c r="D50" t="str">
        <f>rawdata!D46</f>
        <v>NV Interactive</v>
      </c>
      <c r="E50" t="str">
        <f t="shared" si="2"/>
        <v/>
      </c>
      <c r="F50" t="str">
        <f>countif(rawdata!$J46:$AB46,"="&amp;F$5&amp;"_*")</f>
        <v>1</v>
      </c>
      <c r="G50" t="str">
        <f>countif(rawdata!$J46:$AB46,"="&amp;G$5&amp;"_*")</f>
        <v>1</v>
      </c>
      <c r="H50" t="str">
        <f>countif(rawdata!$J46:$AB46,"="&amp;H$5&amp;"_*")</f>
        <v>1</v>
      </c>
      <c r="I50" t="str">
        <f>countif(rawdata!$J46:$AB46,"="&amp;I$5&amp;"_*")</f>
        <v>1</v>
      </c>
      <c r="J50" t="str">
        <f>countif(rawdata!$J46:$AB46,"="&amp;J$5&amp;"_*")</f>
        <v>2</v>
      </c>
      <c r="K50" t="str">
        <f>countif(rawdata!$J46:$AB46,"="&amp;K$5&amp;"_*")</f>
        <v>1</v>
      </c>
    </row>
    <row r="51">
      <c r="B51" t="str">
        <f t="shared" si="1"/>
        <v/>
      </c>
      <c r="C51" t="str">
        <f>rawdata!C47</f>
        <v>High Street stories</v>
      </c>
      <c r="D51" t="str">
        <f>rawdata!D47</f>
        <v>NV Interactive</v>
      </c>
      <c r="E51" t="str">
        <f t="shared" si="2"/>
        <v/>
      </c>
      <c r="F51" t="str">
        <f>countif(rawdata!$J47:$AB47,"="&amp;F$5&amp;"_*")</f>
        <v>1</v>
      </c>
      <c r="G51" t="str">
        <f>countif(rawdata!$J47:$AB47,"="&amp;G$5&amp;"_*")</f>
        <v>1</v>
      </c>
      <c r="H51" t="str">
        <f>countif(rawdata!$J47:$AB47,"="&amp;H$5&amp;"_*")</f>
        <v>1</v>
      </c>
      <c r="I51" t="str">
        <f>countif(rawdata!$J47:$AB47,"="&amp;I$5&amp;"_*")</f>
        <v>1</v>
      </c>
      <c r="J51" t="str">
        <f>countif(rawdata!$J47:$AB47,"="&amp;J$5&amp;"_*")</f>
        <v>1</v>
      </c>
      <c r="K51" t="str">
        <f>countif(rawdata!$J47:$AB47,"="&amp;K$5&amp;"_*")</f>
        <v>1</v>
      </c>
    </row>
    <row r="52">
      <c r="B52" t="str">
        <f t="shared" si="1"/>
        <v/>
      </c>
      <c r="C52" t="str">
        <f>rawdata!C48</f>
        <v>Welcome, Race Fans!</v>
      </c>
      <c r="D52" t="str">
        <f>rawdata!D48</f>
        <v>NV Interactive</v>
      </c>
      <c r="E52" t="str">
        <f t="shared" si="2"/>
        <v/>
      </c>
      <c r="F52" t="str">
        <f>countif(rawdata!$J48:$AB48,"="&amp;F$5&amp;"_*")</f>
        <v>1</v>
      </c>
      <c r="G52" t="str">
        <f>countif(rawdata!$J48:$AB48,"="&amp;G$5&amp;"_*")</f>
        <v>1</v>
      </c>
      <c r="H52" t="str">
        <f>countif(rawdata!$J48:$AB48,"="&amp;H$5&amp;"_*")</f>
        <v>1</v>
      </c>
      <c r="I52" t="str">
        <f>countif(rawdata!$J48:$AB48,"="&amp;I$5&amp;"_*")</f>
        <v>2</v>
      </c>
      <c r="J52" t="str">
        <f>countif(rawdata!$J48:$AB48,"="&amp;J$5&amp;"_*")</f>
        <v>2</v>
      </c>
      <c r="K52" t="str">
        <f>countif(rawdata!$J48:$AB48,"="&amp;K$5&amp;"_*")</f>
        <v>1</v>
      </c>
    </row>
    <row r="53">
      <c r="B53" t="str">
        <f t="shared" si="1"/>
        <v/>
      </c>
      <c r="C53" t="str">
        <f>rawdata!C49</f>
        <v>Self Destructing Book</v>
      </c>
      <c r="D53" t="str">
        <f>rawdata!D49</f>
        <v>Resn</v>
      </c>
      <c r="E53" t="str">
        <f t="shared" si="2"/>
        <v/>
      </c>
      <c r="F53" t="str">
        <f>countif(rawdata!$J49:$AB49,"="&amp;F$5&amp;"_*")</f>
        <v>1</v>
      </c>
      <c r="G53" t="str">
        <f>countif(rawdata!$J49:$AB49,"="&amp;G$5&amp;"_*")</f>
        <v>1</v>
      </c>
      <c r="H53" t="str">
        <f>countif(rawdata!$J49:$AB49,"="&amp;H$5&amp;"_*")</f>
        <v>2</v>
      </c>
      <c r="I53" t="str">
        <f>countif(rawdata!$J49:$AB49,"="&amp;I$5&amp;"_*")</f>
        <v>1</v>
      </c>
      <c r="J53" t="str">
        <f>countif(rawdata!$J49:$AB49,"="&amp;J$5&amp;"_*")</f>
        <v>2</v>
      </c>
      <c r="K53" t="str">
        <f>countif(rawdata!$J49:$AB49,"="&amp;K$5&amp;"_*")</f>
        <v>1</v>
      </c>
    </row>
    <row r="54">
      <c r="B54" t="str">
        <f t="shared" si="1"/>
        <v/>
      </c>
      <c r="C54" t="str">
        <f>rawdata!C50</f>
        <v>Nova</v>
      </c>
      <c r="D54" t="str">
        <f>rawdata!D50</f>
        <v>LUNAR</v>
      </c>
      <c r="E54" t="str">
        <f t="shared" si="2"/>
        <v/>
      </c>
      <c r="F54" t="str">
        <f>countif(rawdata!$J50:$AB50,"="&amp;F$5&amp;"_*")</f>
        <v>3</v>
      </c>
      <c r="G54" t="str">
        <f>countif(rawdata!$J50:$AB50,"="&amp;G$5&amp;"_*")</f>
        <v>1</v>
      </c>
      <c r="H54" t="str">
        <f>countif(rawdata!$J50:$AB50,"="&amp;H$5&amp;"_*")</f>
        <v>2</v>
      </c>
      <c r="I54" t="str">
        <f>countif(rawdata!$J50:$AB50,"="&amp;I$5&amp;"_*")</f>
        <v>1</v>
      </c>
      <c r="J54" t="str">
        <f>countif(rawdata!$J50:$AB50,"="&amp;J$5&amp;"_*")</f>
        <v>1</v>
      </c>
      <c r="K54" t="str">
        <f>countif(rawdata!$J50:$AB50,"="&amp;K$5&amp;"_*")</f>
        <v>1</v>
      </c>
    </row>
    <row r="55">
      <c r="B55" t="str">
        <f t="shared" si="1"/>
        <v/>
      </c>
      <c r="C55" t="str">
        <f>rawdata!C51</f>
        <v>Peace Wall</v>
      </c>
      <c r="D55" t="str">
        <f>rawdata!D51</f>
        <v>Lightwell</v>
      </c>
      <c r="E55" t="str">
        <f t="shared" si="2"/>
        <v/>
      </c>
      <c r="F55" t="str">
        <f>countif(rawdata!$J51:$AB51,"="&amp;F$5&amp;"_*")</f>
        <v>1</v>
      </c>
      <c r="G55" t="str">
        <f>countif(rawdata!$J51:$AB51,"="&amp;G$5&amp;"_*")</f>
        <v>1</v>
      </c>
      <c r="H55" t="str">
        <f>countif(rawdata!$J51:$AB51,"="&amp;H$5&amp;"_*")</f>
        <v>2</v>
      </c>
      <c r="I55" t="str">
        <f>countif(rawdata!$J51:$AB51,"="&amp;I$5&amp;"_*")</f>
        <v>1</v>
      </c>
      <c r="J55" t="str">
        <f>countif(rawdata!$J51:$AB51,"="&amp;J$5&amp;"_*")</f>
        <v>1</v>
      </c>
      <c r="K55" t="str">
        <f>countif(rawdata!$J51:$AB51,"="&amp;K$5&amp;"_*")</f>
        <v>1</v>
      </c>
    </row>
    <row r="56">
      <c r="B56" t="str">
        <f t="shared" si="1"/>
        <v/>
      </c>
      <c r="C56" t="str">
        <f>rawdata!C52</f>
        <v>Forgotten songs</v>
      </c>
      <c r="D56" t="str">
        <f>rawdata!D52</f>
        <v>Lightwell</v>
      </c>
      <c r="E56" t="str">
        <f t="shared" si="2"/>
        <v/>
      </c>
      <c r="F56" t="str">
        <f>countif(rawdata!$J52:$AB52,"="&amp;F$5&amp;"_*")</f>
        <v>2</v>
      </c>
      <c r="G56" t="str">
        <f>countif(rawdata!$J52:$AB52,"="&amp;G$5&amp;"_*")</f>
        <v>1</v>
      </c>
      <c r="H56" t="str">
        <f>countif(rawdata!$J52:$AB52,"="&amp;H$5&amp;"_*")</f>
        <v>1</v>
      </c>
      <c r="I56" t="str">
        <f>countif(rawdata!$J52:$AB52,"="&amp;I$5&amp;"_*")</f>
        <v>1</v>
      </c>
      <c r="J56" t="str">
        <f>countif(rawdata!$J52:$AB52,"="&amp;J$5&amp;"_*")</f>
        <v>1</v>
      </c>
      <c r="K56" t="str">
        <f>countif(rawdata!$J52:$AB52,"="&amp;K$5&amp;"_*")</f>
        <v>1</v>
      </c>
    </row>
    <row r="57">
      <c r="B57" t="str">
        <f t="shared" si="1"/>
        <v/>
      </c>
      <c r="C57" t="str">
        <f>rawdata!C53</f>
        <v>Into the Blue</v>
      </c>
      <c r="D57" t="str">
        <f>rawdata!D53</f>
        <v>Lightwell</v>
      </c>
      <c r="E57" t="str">
        <f t="shared" si="2"/>
        <v/>
      </c>
      <c r="F57" t="str">
        <f>countif(rawdata!$J53:$AB53,"="&amp;F$5&amp;"_*")</f>
        <v>1</v>
      </c>
      <c r="G57" t="str">
        <f>countif(rawdata!$J53:$AB53,"="&amp;G$5&amp;"_*")</f>
        <v>1</v>
      </c>
      <c r="H57" t="str">
        <f>countif(rawdata!$J53:$AB53,"="&amp;H$5&amp;"_*")</f>
        <v>1</v>
      </c>
      <c r="I57" t="str">
        <f>countif(rawdata!$J53:$AB53,"="&amp;I$5&amp;"_*")</f>
        <v>1</v>
      </c>
      <c r="J57" t="str">
        <f>countif(rawdata!$J53:$AB53,"="&amp;J$5&amp;"_*")</f>
        <v>2</v>
      </c>
      <c r="K57" t="str">
        <f>countif(rawdata!$J53:$AB53,"="&amp;K$5&amp;"_*")</f>
        <v>1</v>
      </c>
    </row>
    <row r="58">
      <c r="B58" t="str">
        <f t="shared" si="1"/>
        <v/>
      </c>
      <c r="C58" t="str">
        <f>rawdata!C54</f>
        <v>Virtual Voyage</v>
      </c>
      <c r="D58" t="str">
        <f>rawdata!D54</f>
        <v>Lightwell</v>
      </c>
      <c r="E58" t="str">
        <f t="shared" si="2"/>
        <v/>
      </c>
      <c r="F58" t="str">
        <f>countif(rawdata!$J54:$AB54,"="&amp;F$5&amp;"_*")</f>
        <v>2</v>
      </c>
      <c r="G58" t="str">
        <f>countif(rawdata!$J54:$AB54,"="&amp;G$5&amp;"_*")</f>
        <v>2</v>
      </c>
      <c r="H58" t="str">
        <f>countif(rawdata!$J54:$AB54,"="&amp;H$5&amp;"_*")</f>
        <v>1</v>
      </c>
      <c r="I58" t="str">
        <f>countif(rawdata!$J54:$AB54,"="&amp;I$5&amp;"_*")</f>
        <v>1</v>
      </c>
      <c r="J58" t="str">
        <f>countif(rawdata!$J54:$AB54,"="&amp;J$5&amp;"_*")</f>
        <v>1</v>
      </c>
      <c r="K58" t="str">
        <f>countif(rawdata!$J54:$AB54,"="&amp;K$5&amp;"_*")</f>
        <v>1</v>
      </c>
    </row>
    <row r="59">
      <c r="B59" t="str">
        <f t="shared" si="1"/>
        <v/>
      </c>
      <c r="C59" t="str">
        <f>rawdata!C55</f>
        <v>First Peoples: Digital Labels</v>
      </c>
      <c r="D59" t="str">
        <f>rawdata!D55</f>
        <v>Lightwell</v>
      </c>
      <c r="E59" t="str">
        <f t="shared" si="2"/>
        <v/>
      </c>
      <c r="F59" t="str">
        <f>countif(rawdata!$J55:$AB55,"="&amp;F$5&amp;"_*")</f>
        <v>1</v>
      </c>
      <c r="G59" t="str">
        <f>countif(rawdata!$J55:$AB55,"="&amp;G$5&amp;"_*")</f>
        <v>2</v>
      </c>
      <c r="H59" t="str">
        <f>countif(rawdata!$J55:$AB55,"="&amp;H$5&amp;"_*")</f>
        <v>1</v>
      </c>
      <c r="I59" t="str">
        <f>countif(rawdata!$J55:$AB55,"="&amp;I$5&amp;"_*")</f>
        <v>1</v>
      </c>
      <c r="J59" t="str">
        <f>countif(rawdata!$J55:$AB55,"="&amp;J$5&amp;"_*")</f>
        <v>1</v>
      </c>
      <c r="K59" t="str">
        <f>countif(rawdata!$J55:$AB55,"="&amp;K$5&amp;"_*")</f>
        <v>1</v>
      </c>
    </row>
    <row r="60">
      <c r="B60" t="str">
        <f t="shared" si="1"/>
        <v/>
      </c>
      <c r="C60" t="str">
        <f>rawdata!C56</f>
        <v>Sydney Institute of Marine Science</v>
      </c>
      <c r="D60" t="str">
        <f>rawdata!D56</f>
        <v>Lightwell</v>
      </c>
      <c r="E60" t="str">
        <f t="shared" si="2"/>
        <v/>
      </c>
      <c r="F60" t="str">
        <f>countif(rawdata!$J56:$AB56,"="&amp;F$5&amp;"_*")</f>
        <v>2</v>
      </c>
      <c r="G60" t="str">
        <f>countif(rawdata!$J56:$AB56,"="&amp;G$5&amp;"_*")</f>
        <v>1</v>
      </c>
      <c r="H60" t="str">
        <f>countif(rawdata!$J56:$AB56,"="&amp;H$5&amp;"_*")</f>
        <v>1</v>
      </c>
      <c r="I60" t="str">
        <f>countif(rawdata!$J56:$AB56,"="&amp;I$5&amp;"_*")</f>
        <v>1</v>
      </c>
      <c r="J60" t="str">
        <f>countif(rawdata!$J56:$AB56,"="&amp;J$5&amp;"_*")</f>
        <v>1</v>
      </c>
      <c r="K60" t="str">
        <f>countif(rawdata!$J56:$AB56,"="&amp;K$5&amp;"_*")</f>
        <v>1</v>
      </c>
    </row>
    <row r="61">
      <c r="B61" t="str">
        <f t="shared" si="1"/>
        <v/>
      </c>
      <c r="C61" t="str">
        <f>rawdata!C57</f>
        <v>International Cricket Hall of Fame</v>
      </c>
      <c r="D61" t="str">
        <f>rawdata!D57</f>
        <v>Lightwell</v>
      </c>
      <c r="E61" t="str">
        <f t="shared" si="2"/>
        <v/>
      </c>
      <c r="F61" t="str">
        <f>countif(rawdata!$J57:$AB57,"="&amp;F$5&amp;"_*")</f>
        <v>1</v>
      </c>
      <c r="G61" t="str">
        <f>countif(rawdata!$J57:$AB57,"="&amp;G$5&amp;"_*")</f>
        <v>1</v>
      </c>
      <c r="H61" t="str">
        <f>countif(rawdata!$J57:$AB57,"="&amp;H$5&amp;"_*")</f>
        <v>2</v>
      </c>
      <c r="I61" t="str">
        <f>countif(rawdata!$J57:$AB57,"="&amp;I$5&amp;"_*")</f>
        <v>2</v>
      </c>
      <c r="J61" t="str">
        <f>countif(rawdata!$J57:$AB57,"="&amp;J$5&amp;"_*")</f>
        <v>1</v>
      </c>
      <c r="K61" t="str">
        <f>countif(rawdata!$J57:$AB57,"="&amp;K$5&amp;"_*")</f>
        <v>1</v>
      </c>
    </row>
    <row r="62">
      <c r="B62" t="str">
        <f t="shared" si="1"/>
        <v/>
      </c>
      <c r="C62" t="str">
        <f>rawdata!C58</f>
        <v>Canning Mobile &amp; Web Apps</v>
      </c>
      <c r="D62" t="str">
        <f>rawdata!D58</f>
        <v>Lightwell</v>
      </c>
      <c r="E62" t="str">
        <f t="shared" si="2"/>
        <v/>
      </c>
      <c r="F62" t="str">
        <f>countif(rawdata!$J58:$AB58,"="&amp;F$5&amp;"_*")</f>
        <v>1</v>
      </c>
      <c r="G62" t="str">
        <f>countif(rawdata!$J58:$AB58,"="&amp;G$5&amp;"_*")</f>
        <v>1</v>
      </c>
      <c r="H62" t="str">
        <f>countif(rawdata!$J58:$AB58,"="&amp;H$5&amp;"_*")</f>
        <v>1</v>
      </c>
      <c r="I62" t="str">
        <f>countif(rawdata!$J58:$AB58,"="&amp;I$5&amp;"_*")</f>
        <v>1</v>
      </c>
      <c r="J62" t="str">
        <f>countif(rawdata!$J58:$AB58,"="&amp;J$5&amp;"_*")</f>
        <v>1</v>
      </c>
      <c r="K62" t="str">
        <f>countif(rawdata!$J58:$AB58,"="&amp;K$5&amp;"_*")</f>
        <v>1</v>
      </c>
    </row>
    <row r="63">
      <c r="B63" t="str">
        <f t="shared" si="1"/>
        <v/>
      </c>
      <c r="C63" t="str">
        <f>rawdata!C59</f>
        <v>Harry Perkins Institute</v>
      </c>
      <c r="D63" t="str">
        <f>rawdata!D59</f>
        <v>Lightwell</v>
      </c>
      <c r="E63" t="str">
        <f t="shared" si="2"/>
        <v/>
      </c>
      <c r="F63" t="str">
        <f>countif(rawdata!$J59:$AB59,"="&amp;F$5&amp;"_*")</f>
        <v>2</v>
      </c>
      <c r="G63" t="str">
        <f>countif(rawdata!$J59:$AB59,"="&amp;G$5&amp;"_*")</f>
        <v>1</v>
      </c>
      <c r="H63" t="str">
        <f>countif(rawdata!$J59:$AB59,"="&amp;H$5&amp;"_*")</f>
        <v>2</v>
      </c>
      <c r="I63" t="str">
        <f>countif(rawdata!$J59:$AB59,"="&amp;I$5&amp;"_*")</f>
        <v>1</v>
      </c>
      <c r="J63" t="str">
        <f>countif(rawdata!$J59:$AB59,"="&amp;J$5&amp;"_*")</f>
        <v>1</v>
      </c>
      <c r="K63" t="str">
        <f>countif(rawdata!$J59:$AB59,"="&amp;K$5&amp;"_*")</f>
        <v>1</v>
      </c>
    </row>
    <row r="64">
      <c r="B64" t="str">
        <f t="shared" si="1"/>
        <v/>
      </c>
      <c r="C64" t="str">
        <f>rawdata!C60</f>
        <v>Wild Chippendale</v>
      </c>
      <c r="D64" t="str">
        <f>rawdata!D60</f>
        <v>Lightwell</v>
      </c>
      <c r="E64" t="str">
        <f t="shared" si="2"/>
        <v/>
      </c>
      <c r="F64" t="str">
        <f>countif(rawdata!$J60:$AB60,"="&amp;F$5&amp;"_*")</f>
        <v>1</v>
      </c>
      <c r="G64" t="str">
        <f>countif(rawdata!$J60:$AB60,"="&amp;G$5&amp;"_*")</f>
        <v>2</v>
      </c>
      <c r="H64" t="str">
        <f>countif(rawdata!$J60:$AB60,"="&amp;H$5&amp;"_*")</f>
        <v>1</v>
      </c>
      <c r="I64" t="str">
        <f>countif(rawdata!$J60:$AB60,"="&amp;I$5&amp;"_*")</f>
        <v>1</v>
      </c>
      <c r="J64" t="str">
        <f>countif(rawdata!$J60:$AB60,"="&amp;J$5&amp;"_*")</f>
        <v>1</v>
      </c>
      <c r="K64" t="str">
        <f>countif(rawdata!$J60:$AB60,"="&amp;K$5&amp;"_*")</f>
        <v>1</v>
      </c>
    </row>
    <row r="65">
      <c r="B65" t="str">
        <f t="shared" si="1"/>
        <v/>
      </c>
      <c r="C65" t="str">
        <f>rawdata!C61</f>
        <v>The Forgotten Port City </v>
      </c>
      <c r="D65" t="str">
        <f>rawdata!D61</f>
        <v>Lightwell</v>
      </c>
      <c r="E65" t="str">
        <f t="shared" si="2"/>
        <v/>
      </c>
      <c r="F65" t="str">
        <f>countif(rawdata!$J61:$AB61,"="&amp;F$5&amp;"_*")</f>
        <v>1</v>
      </c>
      <c r="G65" t="str">
        <f>countif(rawdata!$J61:$AB61,"="&amp;G$5&amp;"_*")</f>
        <v>1</v>
      </c>
      <c r="H65" t="str">
        <f>countif(rawdata!$J61:$AB61,"="&amp;H$5&amp;"_*")</f>
        <v>1</v>
      </c>
      <c r="I65" t="str">
        <f>countif(rawdata!$J61:$AB61,"="&amp;I$5&amp;"_*")</f>
        <v>1</v>
      </c>
      <c r="J65" t="str">
        <f>countif(rawdata!$J61:$AB61,"="&amp;J$5&amp;"_*")</f>
        <v>1</v>
      </c>
      <c r="K65" t="str">
        <f>countif(rawdata!$J61:$AB61,"="&amp;K$5&amp;"_*")</f>
        <v>1</v>
      </c>
    </row>
    <row r="66">
      <c r="B66" t="str">
        <f t="shared" si="1"/>
        <v/>
      </c>
      <c r="C66" t="str">
        <f>rawdata!C62</f>
        <v>Cardboard Chippendale</v>
      </c>
      <c r="D66" t="str">
        <f>rawdata!D62</f>
        <v>Lightwell</v>
      </c>
      <c r="E66" t="str">
        <f t="shared" si="2"/>
        <v/>
      </c>
      <c r="F66" t="str">
        <f>countif(rawdata!$J62:$AB62,"="&amp;F$5&amp;"_*")</f>
        <v>2</v>
      </c>
      <c r="G66" t="str">
        <f>countif(rawdata!$J62:$AB62,"="&amp;G$5&amp;"_*")</f>
        <v>1</v>
      </c>
      <c r="H66" t="str">
        <f>countif(rawdata!$J62:$AB62,"="&amp;H$5&amp;"_*")</f>
        <v>1</v>
      </c>
      <c r="I66" t="str">
        <f>countif(rawdata!$J62:$AB62,"="&amp;I$5&amp;"_*")</f>
        <v>1</v>
      </c>
      <c r="J66" t="str">
        <f>countif(rawdata!$J62:$AB62,"="&amp;J$5&amp;"_*")</f>
        <v>1</v>
      </c>
      <c r="K66" t="str">
        <f>countif(rawdata!$J62:$AB62,"="&amp;K$5&amp;"_*")</f>
        <v>1</v>
      </c>
    </row>
    <row r="67">
      <c r="B67" t="str">
        <f t="shared" si="1"/>
        <v/>
      </c>
      <c r="C67" t="str">
        <f>rawdata!C63</f>
        <v>The Inland Sea</v>
      </c>
      <c r="D67" t="str">
        <f>rawdata!D63</f>
        <v>Lightwell</v>
      </c>
      <c r="E67" t="str">
        <f t="shared" si="2"/>
        <v/>
      </c>
      <c r="F67" t="str">
        <f>countif(rawdata!$J63:$AB63,"="&amp;F$5&amp;"_*")</f>
        <v>2</v>
      </c>
      <c r="G67" t="str">
        <f>countif(rawdata!$J63:$AB63,"="&amp;G$5&amp;"_*")</f>
        <v>1</v>
      </c>
      <c r="H67" t="str">
        <f>countif(rawdata!$J63:$AB63,"="&amp;H$5&amp;"_*")</f>
        <v>1</v>
      </c>
      <c r="I67" t="str">
        <f>countif(rawdata!$J63:$AB63,"="&amp;I$5&amp;"_*")</f>
        <v>1</v>
      </c>
      <c r="J67" t="str">
        <f>countif(rawdata!$J63:$AB63,"="&amp;J$5&amp;"_*")</f>
        <v>1</v>
      </c>
      <c r="K67" t="str">
        <f>countif(rawdata!$J63:$AB63,"="&amp;K$5&amp;"_*")</f>
        <v>1</v>
      </c>
    </row>
    <row r="68">
      <c r="B68" t="str">
        <f t="shared" si="1"/>
        <v/>
      </c>
      <c r="C68" t="str">
        <f>rawdata!C64</f>
        <v>Afghanistan: The Australian Story</v>
      </c>
      <c r="D68" t="str">
        <f>rawdata!D64</f>
        <v>Lightwell</v>
      </c>
      <c r="E68" t="str">
        <f t="shared" si="2"/>
        <v/>
      </c>
      <c r="F68" t="str">
        <f>countif(rawdata!$J64:$AB64,"="&amp;F$5&amp;"_*")</f>
        <v>1</v>
      </c>
      <c r="G68" t="str">
        <f>countif(rawdata!$J64:$AB64,"="&amp;G$5&amp;"_*")</f>
        <v>2</v>
      </c>
      <c r="H68" t="str">
        <f>countif(rawdata!$J64:$AB64,"="&amp;H$5&amp;"_*")</f>
        <v>1</v>
      </c>
      <c r="I68" t="str">
        <f>countif(rawdata!$J64:$AB64,"="&amp;I$5&amp;"_*")</f>
        <v>1</v>
      </c>
      <c r="J68" t="str">
        <f>countif(rawdata!$J64:$AB64,"="&amp;J$5&amp;"_*")</f>
        <v>1</v>
      </c>
      <c r="K68" t="str">
        <f>countif(rawdata!$J64:$AB64,"="&amp;K$5&amp;"_*")</f>
        <v>1</v>
      </c>
    </row>
    <row r="69">
      <c r="B69" t="str">
        <f t="shared" si="1"/>
        <v/>
      </c>
      <c r="C69" t="str">
        <f>rawdata!C65</f>
        <v>Panorama Application</v>
      </c>
      <c r="D69" t="str">
        <f>rawdata!D65</f>
        <v>Lightwell</v>
      </c>
      <c r="E69" t="str">
        <f t="shared" si="2"/>
        <v/>
      </c>
      <c r="F69" t="str">
        <f>countif(rawdata!$J65:$AB65,"="&amp;F$5&amp;"_*")</f>
        <v>1</v>
      </c>
      <c r="G69" t="str">
        <f>countif(rawdata!$J65:$AB65,"="&amp;G$5&amp;"_*")</f>
        <v>1</v>
      </c>
      <c r="H69" t="str">
        <f>countif(rawdata!$J65:$AB65,"="&amp;H$5&amp;"_*")</f>
        <v>1</v>
      </c>
      <c r="I69" t="str">
        <f>countif(rawdata!$J65:$AB65,"="&amp;I$5&amp;"_*")</f>
        <v>1</v>
      </c>
      <c r="J69" t="str">
        <f>countif(rawdata!$J65:$AB65,"="&amp;J$5&amp;"_*")</f>
        <v>1</v>
      </c>
      <c r="K69" t="str">
        <f>countif(rawdata!$J65:$AB65,"="&amp;K$5&amp;"_*")</f>
        <v>1</v>
      </c>
    </row>
    <row r="70">
      <c r="B70" t="str">
        <f t="shared" si="1"/>
        <v/>
      </c>
      <c r="C70" t="str">
        <f>rawdata!C66</f>
        <v>My Funland Touchtables</v>
      </c>
      <c r="D70" t="str">
        <f>rawdata!D66</f>
        <v>Lightwell</v>
      </c>
      <c r="E70" t="str">
        <f t="shared" si="2"/>
        <v/>
      </c>
      <c r="F70" t="str">
        <f>countif(rawdata!$J66:$AB66,"="&amp;F$5&amp;"_*")</f>
        <v>1</v>
      </c>
      <c r="G70" t="str">
        <f>countif(rawdata!$J66:$AB66,"="&amp;G$5&amp;"_*")</f>
        <v>1</v>
      </c>
      <c r="H70" t="str">
        <f>countif(rawdata!$J66:$AB66,"="&amp;H$5&amp;"_*")</f>
        <v>1</v>
      </c>
      <c r="I70" t="str">
        <f>countif(rawdata!$J66:$AB66,"="&amp;I$5&amp;"_*")</f>
        <v>1</v>
      </c>
      <c r="J70" t="str">
        <f>countif(rawdata!$J66:$AB66,"="&amp;J$5&amp;"_*")</f>
        <v>1</v>
      </c>
      <c r="K70" t="str">
        <f>countif(rawdata!$J66:$AB66,"="&amp;K$5&amp;"_*")</f>
        <v>1</v>
      </c>
    </row>
    <row r="71">
      <c r="B71" t="str">
        <f t="shared" si="1"/>
        <v/>
      </c>
      <c r="C71" t="str">
        <f>rawdata!C67</f>
        <v>Super Future You</v>
      </c>
      <c r="D71" t="str">
        <f>rawdata!D67</f>
        <v>Lightwell</v>
      </c>
      <c r="E71" t="str">
        <f t="shared" si="2"/>
        <v/>
      </c>
      <c r="F71" t="str">
        <f>countif(rawdata!$J67:$AB67,"="&amp;F$5&amp;"_*")</f>
        <v>2</v>
      </c>
      <c r="G71" t="str">
        <f>countif(rawdata!$J67:$AB67,"="&amp;G$5&amp;"_*")</f>
        <v>2</v>
      </c>
      <c r="H71" t="str">
        <f>countif(rawdata!$J67:$AB67,"="&amp;H$5&amp;"_*")</f>
        <v>1</v>
      </c>
      <c r="I71" t="str">
        <f>countif(rawdata!$J67:$AB67,"="&amp;I$5&amp;"_*")</f>
        <v>1</v>
      </c>
      <c r="J71" t="str">
        <f>countif(rawdata!$J67:$AB67,"="&amp;J$5&amp;"_*")</f>
        <v>1</v>
      </c>
      <c r="K71" t="str">
        <f>countif(rawdata!$J67:$AB67,"="&amp;K$5&amp;"_*")</f>
        <v>1</v>
      </c>
    </row>
    <row r="72">
      <c r="B72" t="str">
        <f t="shared" si="1"/>
        <v/>
      </c>
      <c r="C72" t="str">
        <f>rawdata!C68</f>
        <v>Dangerous Australians</v>
      </c>
      <c r="D72" t="str">
        <f>rawdata!D68</f>
        <v>Lightwell</v>
      </c>
      <c r="E72" t="str">
        <f t="shared" si="2"/>
        <v/>
      </c>
      <c r="F72" t="str">
        <f>countif(rawdata!$J68:$AB68,"="&amp;F$5&amp;"_*")</f>
        <v>1</v>
      </c>
      <c r="G72" t="str">
        <f>countif(rawdata!$J68:$AB68,"="&amp;G$5&amp;"_*")</f>
        <v>1</v>
      </c>
      <c r="H72" t="str">
        <f>countif(rawdata!$J68:$AB68,"="&amp;H$5&amp;"_*")</f>
        <v>1</v>
      </c>
      <c r="I72" t="str">
        <f>countif(rawdata!$J68:$AB68,"="&amp;I$5&amp;"_*")</f>
        <v>1</v>
      </c>
      <c r="J72" t="str">
        <f>countif(rawdata!$J68:$AB68,"="&amp;J$5&amp;"_*")</f>
        <v>2</v>
      </c>
      <c r="K72" t="str">
        <f>countif(rawdata!$J68:$AB68,"="&amp;K$5&amp;"_*")</f>
        <v>1</v>
      </c>
    </row>
    <row r="73">
      <c r="B73" t="str">
        <f t="shared" si="1"/>
        <v/>
      </c>
      <c r="C73" t="str">
        <f>rawdata!C69</f>
        <v>Brain Battle</v>
      </c>
      <c r="D73" t="str">
        <f>rawdata!D69</f>
        <v>Lightwell</v>
      </c>
      <c r="E73" t="str">
        <f t="shared" si="2"/>
        <v/>
      </c>
      <c r="F73" t="str">
        <f>countif(rawdata!$J69:$AB69,"="&amp;F$5&amp;"_*")</f>
        <v>2</v>
      </c>
      <c r="G73" t="str">
        <f>countif(rawdata!$J69:$AB69,"="&amp;G$5&amp;"_*")</f>
        <v>2</v>
      </c>
      <c r="H73" t="str">
        <f>countif(rawdata!$J69:$AB69,"="&amp;H$5&amp;"_*")</f>
        <v>1</v>
      </c>
      <c r="I73" t="str">
        <f>countif(rawdata!$J69:$AB69,"="&amp;I$5&amp;"_*")</f>
        <v>1</v>
      </c>
      <c r="J73" t="str">
        <f>countif(rawdata!$J69:$AB69,"="&amp;J$5&amp;"_*")</f>
        <v>1</v>
      </c>
      <c r="K73" t="str">
        <f>countif(rawdata!$J69:$AB69,"="&amp;K$5&amp;"_*")</f>
        <v>1</v>
      </c>
    </row>
    <row r="74">
      <c r="B74" t="str">
        <f t="shared" si="1"/>
        <v/>
      </c>
      <c r="C74" t="str">
        <f>rawdata!C70</f>
        <v>Yiwarra Kuju</v>
      </c>
      <c r="D74" t="str">
        <f>rawdata!D70</f>
        <v>Lightwell</v>
      </c>
      <c r="E74" t="str">
        <f t="shared" si="2"/>
        <v/>
      </c>
      <c r="F74" t="str">
        <f>countif(rawdata!$J70:$AB70,"="&amp;F$5&amp;"_*")</f>
        <v>1</v>
      </c>
      <c r="G74" t="str">
        <f>countif(rawdata!$J70:$AB70,"="&amp;G$5&amp;"_*")</f>
        <v>1</v>
      </c>
      <c r="H74" t="str">
        <f>countif(rawdata!$J70:$AB70,"="&amp;H$5&amp;"_*")</f>
        <v>1</v>
      </c>
      <c r="I74" t="str">
        <f>countif(rawdata!$J70:$AB70,"="&amp;I$5&amp;"_*")</f>
        <v>1</v>
      </c>
      <c r="J74" t="str">
        <f>countif(rawdata!$J70:$AB70,"="&amp;J$5&amp;"_*")</f>
        <v>1</v>
      </c>
      <c r="K74" t="str">
        <f>countif(rawdata!$J70:$AB70,"="&amp;K$5&amp;"_*")</f>
        <v>1</v>
      </c>
    </row>
    <row r="75">
      <c r="B75" t="str">
        <f t="shared" si="1"/>
        <v/>
      </c>
      <c r="C75" t="str">
        <f>rawdata!C71</f>
        <v>Dandenong Plaza</v>
      </c>
      <c r="D75" t="str">
        <f>rawdata!D71</f>
        <v>Lightwell</v>
      </c>
      <c r="E75" t="str">
        <f t="shared" si="2"/>
        <v/>
      </c>
      <c r="F75" t="str">
        <f>countif(rawdata!$J71:$AB71,"="&amp;F$5&amp;"_*")</f>
        <v>1</v>
      </c>
      <c r="G75" t="str">
        <f>countif(rawdata!$J71:$AB71,"="&amp;G$5&amp;"_*")</f>
        <v>2</v>
      </c>
      <c r="H75" t="str">
        <f>countif(rawdata!$J71:$AB71,"="&amp;H$5&amp;"_*")</f>
        <v>1</v>
      </c>
      <c r="I75" t="str">
        <f>countif(rawdata!$J71:$AB71,"="&amp;I$5&amp;"_*")</f>
        <v>1</v>
      </c>
      <c r="J75" t="str">
        <f>countif(rawdata!$J71:$AB71,"="&amp;J$5&amp;"_*")</f>
        <v>1</v>
      </c>
      <c r="K75" t="str">
        <f>countif(rawdata!$J71:$AB71,"="&amp;K$5&amp;"_*")</f>
        <v>1</v>
      </c>
    </row>
    <row r="76">
      <c r="B76" t="str">
        <f t="shared" si="1"/>
        <v/>
      </c>
      <c r="C76" t="str">
        <f>rawdata!C72</f>
        <v>Gwoonwardu Mia</v>
      </c>
      <c r="D76" t="str">
        <f>rawdata!D72</f>
        <v>Lightwell</v>
      </c>
      <c r="E76" t="str">
        <f t="shared" si="2"/>
        <v/>
      </c>
      <c r="F76" t="str">
        <f>countif(rawdata!$J72:$AB72,"="&amp;F$5&amp;"_*")</f>
        <v>1</v>
      </c>
      <c r="G76" t="str">
        <f>countif(rawdata!$J72:$AB72,"="&amp;G$5&amp;"_*")</f>
        <v>1</v>
      </c>
      <c r="H76" t="str">
        <f>countif(rawdata!$J72:$AB72,"="&amp;H$5&amp;"_*")</f>
        <v>1</v>
      </c>
      <c r="I76" t="str">
        <f>countif(rawdata!$J72:$AB72,"="&amp;I$5&amp;"_*")</f>
        <v>1</v>
      </c>
      <c r="J76" t="str">
        <f>countif(rawdata!$J72:$AB72,"="&amp;J$5&amp;"_*")</f>
        <v>1</v>
      </c>
      <c r="K76" t="str">
        <f>countif(rawdata!$J72:$AB72,"="&amp;K$5&amp;"_*")</f>
        <v>1</v>
      </c>
    </row>
    <row r="77">
      <c r="B77" t="str">
        <f t="shared" si="1"/>
        <v/>
      </c>
      <c r="C77" t="str">
        <f>rawdata!C73</f>
        <v>Garden of Neon</v>
      </c>
      <c r="D77" t="str">
        <f>rawdata!D73</f>
        <v>Lightwell</v>
      </c>
      <c r="E77" t="str">
        <f t="shared" si="2"/>
        <v/>
      </c>
      <c r="F77" t="str">
        <f>countif(rawdata!$J73:$AB73,"="&amp;F$5&amp;"_*")</f>
        <v>2</v>
      </c>
      <c r="G77" t="str">
        <f>countif(rawdata!$J73:$AB73,"="&amp;G$5&amp;"_*")</f>
        <v>3</v>
      </c>
      <c r="H77" t="str">
        <f>countif(rawdata!$J73:$AB73,"="&amp;H$5&amp;"_*")</f>
        <v>1</v>
      </c>
      <c r="I77" t="str">
        <f>countif(rawdata!$J73:$AB73,"="&amp;I$5&amp;"_*")</f>
        <v>1</v>
      </c>
      <c r="J77" t="str">
        <f>countif(rawdata!$J73:$AB73,"="&amp;J$5&amp;"_*")</f>
        <v>1</v>
      </c>
      <c r="K77" t="str">
        <f>countif(rawdata!$J73:$AB73,"="&amp;K$5&amp;"_*")</f>
        <v>1</v>
      </c>
    </row>
    <row r="78">
      <c r="B78" t="str">
        <f t="shared" si="1"/>
        <v/>
      </c>
      <c r="C78" t="str">
        <f>rawdata!C74</f>
        <v>Spikes Asia</v>
      </c>
      <c r="D78" t="str">
        <f>rawdata!D74</f>
        <v>Lightwell</v>
      </c>
      <c r="E78" t="str">
        <f t="shared" si="2"/>
        <v/>
      </c>
      <c r="F78" t="str">
        <f>countif(rawdata!$J74:$AB74,"="&amp;F$5&amp;"_*")</f>
        <v>1</v>
      </c>
      <c r="G78" t="str">
        <f>countif(rawdata!$J74:$AB74,"="&amp;G$5&amp;"_*")</f>
        <v>3</v>
      </c>
      <c r="H78" t="str">
        <f>countif(rawdata!$J74:$AB74,"="&amp;H$5&amp;"_*")</f>
        <v>1</v>
      </c>
      <c r="I78" t="str">
        <f>countif(rawdata!$J74:$AB74,"="&amp;I$5&amp;"_*")</f>
        <v>1</v>
      </c>
      <c r="J78" t="str">
        <f>countif(rawdata!$J74:$AB74,"="&amp;J$5&amp;"_*")</f>
        <v>1</v>
      </c>
      <c r="K78" t="str">
        <f>countif(rawdata!$J74:$AB74,"="&amp;K$5&amp;"_*")</f>
        <v>1</v>
      </c>
    </row>
    <row r="79">
      <c r="B79" t="str">
        <f t="shared" si="1"/>
        <v/>
      </c>
      <c r="C79" t="str">
        <f>rawdata!C75</f>
        <v>Eureka Touchtables</v>
      </c>
      <c r="D79" t="str">
        <f>rawdata!D75</f>
        <v>Lightwell</v>
      </c>
      <c r="E79" t="str">
        <f t="shared" si="2"/>
        <v/>
      </c>
      <c r="F79" t="str">
        <f>countif(rawdata!$J75:$AB75,"="&amp;F$5&amp;"_*")</f>
        <v>1</v>
      </c>
      <c r="G79" t="str">
        <f>countif(rawdata!$J75:$AB75,"="&amp;G$5&amp;"_*")</f>
        <v>1</v>
      </c>
      <c r="H79" t="str">
        <f>countif(rawdata!$J75:$AB75,"="&amp;H$5&amp;"_*")</f>
        <v>1</v>
      </c>
      <c r="I79" t="str">
        <f>countif(rawdata!$J75:$AB75,"="&amp;I$5&amp;"_*")</f>
        <v>1</v>
      </c>
      <c r="J79" t="str">
        <f>countif(rawdata!$J75:$AB75,"="&amp;J$5&amp;"_*")</f>
        <v>1</v>
      </c>
      <c r="K79" t="str">
        <f>countif(rawdata!$J75:$AB75,"="&amp;K$5&amp;"_*")</f>
        <v>1</v>
      </c>
    </row>
    <row r="80">
      <c r="B80" t="str">
        <f t="shared" si="1"/>
        <v/>
      </c>
      <c r="C80" t="str">
        <f>rawdata!C76</f>
        <v>Navigators</v>
      </c>
      <c r="D80" t="str">
        <f>rawdata!D76</f>
        <v>Lightwell</v>
      </c>
      <c r="E80" t="str">
        <f t="shared" si="2"/>
        <v/>
      </c>
      <c r="F80" t="str">
        <f>countif(rawdata!$J76:$AB76,"="&amp;F$5&amp;"_*")</f>
        <v>1</v>
      </c>
      <c r="G80" t="str">
        <f>countif(rawdata!$J76:$AB76,"="&amp;G$5&amp;"_*")</f>
        <v>1</v>
      </c>
      <c r="H80" t="str">
        <f>countif(rawdata!$J76:$AB76,"="&amp;H$5&amp;"_*")</f>
        <v>1</v>
      </c>
      <c r="I80" t="str">
        <f>countif(rawdata!$J76:$AB76,"="&amp;I$5&amp;"_*")</f>
        <v>1</v>
      </c>
      <c r="J80" t="str">
        <f>countif(rawdata!$J76:$AB76,"="&amp;J$5&amp;"_*")</f>
        <v>1</v>
      </c>
      <c r="K80" t="str">
        <f>countif(rawdata!$J76:$AB76,"="&amp;K$5&amp;"_*")</f>
        <v>1</v>
      </c>
    </row>
    <row r="81">
      <c r="B81" t="str">
        <f t="shared" si="1"/>
        <v/>
      </c>
      <c r="C81" t="str">
        <f>rawdata!C77</f>
        <v>HMAS Sydney</v>
      </c>
      <c r="D81" t="str">
        <f>rawdata!D77</f>
        <v>Lightwell</v>
      </c>
      <c r="E81" t="str">
        <f t="shared" si="2"/>
        <v/>
      </c>
      <c r="F81" t="str">
        <f>countif(rawdata!$J77:$AB77,"="&amp;F$5&amp;"_*")</f>
        <v>1</v>
      </c>
      <c r="G81" t="str">
        <f>countif(rawdata!$J77:$AB77,"="&amp;G$5&amp;"_*")</f>
        <v>1</v>
      </c>
      <c r="H81" t="str">
        <f>countif(rawdata!$J77:$AB77,"="&amp;H$5&amp;"_*")</f>
        <v>1</v>
      </c>
      <c r="I81" t="str">
        <f>countif(rawdata!$J77:$AB77,"="&amp;I$5&amp;"_*")</f>
        <v>1</v>
      </c>
      <c r="J81" t="str">
        <f>countif(rawdata!$J77:$AB77,"="&amp;J$5&amp;"_*")</f>
        <v>1</v>
      </c>
      <c r="K81" t="str">
        <f>countif(rawdata!$J77:$AB77,"="&amp;K$5&amp;"_*")</f>
        <v>1</v>
      </c>
    </row>
    <row r="82">
      <c r="B82" t="str">
        <f t="shared" si="1"/>
        <v/>
      </c>
      <c r="C82" t="str">
        <f>rawdata!C78</f>
        <v>Parramatta Flood</v>
      </c>
      <c r="D82" t="str">
        <f>rawdata!D78</f>
        <v>Lightwell</v>
      </c>
      <c r="E82" t="str">
        <f t="shared" si="2"/>
        <v/>
      </c>
      <c r="F82" t="str">
        <f>countif(rawdata!$J78:$AB78,"="&amp;F$5&amp;"_*")</f>
        <v>1</v>
      </c>
      <c r="G82" t="str">
        <f>countif(rawdata!$J78:$AB78,"="&amp;G$5&amp;"_*")</f>
        <v>1</v>
      </c>
      <c r="H82" t="str">
        <f>countif(rawdata!$J78:$AB78,"="&amp;H$5&amp;"_*")</f>
        <v>1</v>
      </c>
      <c r="I82" t="str">
        <f>countif(rawdata!$J78:$AB78,"="&amp;I$5&amp;"_*")</f>
        <v>1</v>
      </c>
      <c r="J82" t="str">
        <f>countif(rawdata!$J78:$AB78,"="&amp;J$5&amp;"_*")</f>
        <v>1</v>
      </c>
      <c r="K82" t="str">
        <f>countif(rawdata!$J78:$AB78,"="&amp;K$5&amp;"_*")</f>
        <v>1</v>
      </c>
    </row>
    <row r="83">
      <c r="B83" t="str">
        <f t="shared" si="1"/>
        <v/>
      </c>
      <c r="C83" t="str">
        <f>rawdata!C79</f>
        <v>Words Beacon</v>
      </c>
      <c r="D83" t="str">
        <f>rawdata!D79</f>
        <v>Lightwell</v>
      </c>
      <c r="E83" t="str">
        <f t="shared" si="2"/>
        <v/>
      </c>
      <c r="F83" t="str">
        <f>countif(rawdata!$J79:$AB79,"="&amp;F$5&amp;"_*")</f>
        <v>1</v>
      </c>
      <c r="G83" t="str">
        <f>countif(rawdata!$J79:$AB79,"="&amp;G$5&amp;"_*")</f>
        <v>1</v>
      </c>
      <c r="H83" t="str">
        <f>countif(rawdata!$J79:$AB79,"="&amp;H$5&amp;"_*")</f>
        <v>1</v>
      </c>
      <c r="I83" t="str">
        <f>countif(rawdata!$J79:$AB79,"="&amp;I$5&amp;"_*")</f>
        <v>1</v>
      </c>
      <c r="J83" t="str">
        <f>countif(rawdata!$J79:$AB79,"="&amp;J$5&amp;"_*")</f>
        <v>1</v>
      </c>
      <c r="K83" t="str">
        <f>countif(rawdata!$J79:$AB79,"="&amp;K$5&amp;"_*")</f>
        <v>1</v>
      </c>
    </row>
    <row r="84">
      <c r="B84" t="str">
        <f t="shared" si="1"/>
        <v/>
      </c>
      <c r="C84" t="str">
        <f>rawdata!C80</f>
        <v>Gusto!</v>
      </c>
      <c r="D84" t="str">
        <f>rawdata!D80</f>
        <v>Lightwell</v>
      </c>
      <c r="E84" t="str">
        <f t="shared" si="2"/>
        <v/>
      </c>
      <c r="F84" t="str">
        <f>countif(rawdata!$J80:$AB80,"="&amp;F$5&amp;"_*")</f>
        <v>1</v>
      </c>
      <c r="G84" t="str">
        <f>countif(rawdata!$J80:$AB80,"="&amp;G$5&amp;"_*")</f>
        <v>1</v>
      </c>
      <c r="H84" t="str">
        <f>countif(rawdata!$J80:$AB80,"="&amp;H$5&amp;"_*")</f>
        <v>1</v>
      </c>
      <c r="I84" t="str">
        <f>countif(rawdata!$J80:$AB80,"="&amp;I$5&amp;"_*")</f>
        <v>1</v>
      </c>
      <c r="J84" t="str">
        <f>countif(rawdata!$J80:$AB80,"="&amp;J$5&amp;"_*")</f>
        <v>2</v>
      </c>
      <c r="K84" t="str">
        <f>countif(rawdata!$J80:$AB80,"="&amp;K$5&amp;"_*")</f>
        <v>1</v>
      </c>
    </row>
    <row r="85">
      <c r="B85" t="str">
        <f t="shared" si="1"/>
        <v/>
      </c>
      <c r="C85" t="str">
        <f>rawdata!C81</f>
        <v>Parramatta WW1 Touchtables</v>
      </c>
      <c r="D85" t="str">
        <f>rawdata!D81</f>
        <v>Lightwell</v>
      </c>
      <c r="E85" t="str">
        <f t="shared" si="2"/>
        <v/>
      </c>
      <c r="F85" t="str">
        <f>countif(rawdata!$J81:$AB81,"="&amp;F$5&amp;"_*")</f>
        <v>1</v>
      </c>
      <c r="G85" t="str">
        <f>countif(rawdata!$J81:$AB81,"="&amp;G$5&amp;"_*")</f>
        <v>1</v>
      </c>
      <c r="H85" t="str">
        <f>countif(rawdata!$J81:$AB81,"="&amp;H$5&amp;"_*")</f>
        <v>1</v>
      </c>
      <c r="I85" t="str">
        <f>countif(rawdata!$J81:$AB81,"="&amp;I$5&amp;"_*")</f>
        <v>1</v>
      </c>
      <c r="J85" t="str">
        <f>countif(rawdata!$J81:$AB81,"="&amp;J$5&amp;"_*")</f>
        <v>1</v>
      </c>
      <c r="K85" t="str">
        <f>countif(rawdata!$J81:$AB81,"="&amp;K$5&amp;"_*")</f>
        <v>1</v>
      </c>
    </row>
    <row r="86">
      <c r="B86" t="str">
        <f t="shared" si="1"/>
        <v/>
      </c>
      <c r="C86" t="str">
        <f>rawdata!C82</f>
        <v>Locations</v>
      </c>
      <c r="D86" t="str">
        <f>rawdata!D82</f>
        <v>Lightwell</v>
      </c>
      <c r="E86" t="str">
        <f t="shared" si="2"/>
        <v/>
      </c>
      <c r="F86" t="str">
        <f>countif(rawdata!$J82:$AB82,"="&amp;F$5&amp;"_*")</f>
        <v>1</v>
      </c>
      <c r="G86" t="str">
        <f>countif(rawdata!$J82:$AB82,"="&amp;G$5&amp;"_*")</f>
        <v>1</v>
      </c>
      <c r="H86" t="str">
        <f>countif(rawdata!$J82:$AB82,"="&amp;H$5&amp;"_*")</f>
        <v>1</v>
      </c>
      <c r="I86" t="str">
        <f>countif(rawdata!$J82:$AB82,"="&amp;I$5&amp;"_*")</f>
        <v>1</v>
      </c>
      <c r="J86" t="str">
        <f>countif(rawdata!$J82:$AB82,"="&amp;J$5&amp;"_*")</f>
        <v>2</v>
      </c>
      <c r="K86" t="str">
        <f>countif(rawdata!$J82:$AB82,"="&amp;K$5&amp;"_*")</f>
        <v>1</v>
      </c>
    </row>
    <row r="87">
      <c r="B87" t="str">
        <f t="shared" si="1"/>
        <v/>
      </c>
      <c r="C87" t="str">
        <f>rawdata!C83</f>
        <v>Memory of a Nation</v>
      </c>
      <c r="D87" t="str">
        <f>rawdata!D83</f>
        <v>Lightwell</v>
      </c>
      <c r="E87" t="str">
        <f t="shared" si="2"/>
        <v/>
      </c>
      <c r="F87" t="str">
        <f>countif(rawdata!$J83:$AB83,"="&amp;F$5&amp;"_*")</f>
        <v>1</v>
      </c>
      <c r="G87" t="str">
        <f>countif(rawdata!$J83:$AB83,"="&amp;G$5&amp;"_*")</f>
        <v>1</v>
      </c>
      <c r="H87" t="str">
        <f>countif(rawdata!$J83:$AB83,"="&amp;H$5&amp;"_*")</f>
        <v>1</v>
      </c>
      <c r="I87" t="str">
        <f>countif(rawdata!$J83:$AB83,"="&amp;I$5&amp;"_*")</f>
        <v>1</v>
      </c>
      <c r="J87" t="str">
        <f>countif(rawdata!$J83:$AB83,"="&amp;J$5&amp;"_*")</f>
        <v>1</v>
      </c>
      <c r="K87" t="str">
        <f>countif(rawdata!$J83:$AB83,"="&amp;K$5&amp;"_*")</f>
        <v>1</v>
      </c>
    </row>
    <row r="88">
      <c r="B88" t="str">
        <f t="shared" si="1"/>
        <v/>
      </c>
      <c r="C88" t="str">
        <f>rawdata!C84</f>
        <v>Never Enough Grass</v>
      </c>
      <c r="D88" t="str">
        <f>rawdata!D84</f>
        <v>Lightwell</v>
      </c>
      <c r="E88" t="str">
        <f t="shared" si="2"/>
        <v/>
      </c>
      <c r="F88" t="str">
        <f>countif(rawdata!$J84:$AB84,"="&amp;F$5&amp;"_*")</f>
        <v>2</v>
      </c>
      <c r="G88" t="str">
        <f>countif(rawdata!$J84:$AB84,"="&amp;G$5&amp;"_*")</f>
        <v>1</v>
      </c>
      <c r="H88" t="str">
        <f>countif(rawdata!$J84:$AB84,"="&amp;H$5&amp;"_*")</f>
        <v>1</v>
      </c>
      <c r="I88" t="str">
        <f>countif(rawdata!$J84:$AB84,"="&amp;I$5&amp;"_*")</f>
        <v>1</v>
      </c>
      <c r="J88" t="str">
        <f>countif(rawdata!$J84:$AB84,"="&amp;J$5&amp;"_*")</f>
        <v>1</v>
      </c>
      <c r="K88" t="str">
        <f>countif(rawdata!$J84:$AB84,"="&amp;K$5&amp;"_*")</f>
        <v>2</v>
      </c>
    </row>
    <row r="89">
      <c r="B89" t="str">
        <f t="shared" si="1"/>
        <v/>
      </c>
      <c r="C89" t="str">
        <f>rawdata!C85</f>
        <v>CUSP iPad App</v>
      </c>
      <c r="D89" t="str">
        <f>rawdata!D85</f>
        <v>Lightwell</v>
      </c>
      <c r="E89" t="str">
        <f t="shared" si="2"/>
        <v/>
      </c>
      <c r="F89" t="str">
        <f>countif(rawdata!$J85:$AB85,"="&amp;F$5&amp;"_*")</f>
        <v>1</v>
      </c>
      <c r="G89" t="str">
        <f>countif(rawdata!$J85:$AB85,"="&amp;G$5&amp;"_*")</f>
        <v>1</v>
      </c>
      <c r="H89" t="str">
        <f>countif(rawdata!$J85:$AB85,"="&amp;H$5&amp;"_*")</f>
        <v>1</v>
      </c>
      <c r="I89" t="str">
        <f>countif(rawdata!$J85:$AB85,"="&amp;I$5&amp;"_*")</f>
        <v>1</v>
      </c>
      <c r="J89" t="str">
        <f>countif(rawdata!$J85:$AB85,"="&amp;J$5&amp;"_*")</f>
        <v>1</v>
      </c>
      <c r="K89" t="str">
        <f>countif(rawdata!$J85:$AB85,"="&amp;K$5&amp;"_*")</f>
        <v>1</v>
      </c>
    </row>
    <row r="90">
      <c r="B90" t="str">
        <f t="shared" si="1"/>
        <v/>
      </c>
      <c r="C90" t="str">
        <f>rawdata!C86</f>
        <v>Scribbly Gum</v>
      </c>
      <c r="D90" t="str">
        <f>rawdata!D86</f>
        <v>Lightwell</v>
      </c>
      <c r="E90" t="str">
        <f t="shared" si="2"/>
        <v/>
      </c>
      <c r="F90" t="str">
        <f>countif(rawdata!$J86:$AB86,"="&amp;F$5&amp;"_*")</f>
        <v>1</v>
      </c>
      <c r="G90" t="str">
        <f>countif(rawdata!$J86:$AB86,"="&amp;G$5&amp;"_*")</f>
        <v>2</v>
      </c>
      <c r="H90" t="str">
        <f>countif(rawdata!$J86:$AB86,"="&amp;H$5&amp;"_*")</f>
        <v>1</v>
      </c>
      <c r="I90" t="str">
        <f>countif(rawdata!$J86:$AB86,"="&amp;I$5&amp;"_*")</f>
        <v>1</v>
      </c>
      <c r="J90" t="str">
        <f>countif(rawdata!$J86:$AB86,"="&amp;J$5&amp;"_*")</f>
        <v>1</v>
      </c>
      <c r="K90" t="str">
        <f>countif(rawdata!$J86:$AB86,"="&amp;K$5&amp;"_*")</f>
        <v>1</v>
      </c>
    </row>
    <row r="91">
      <c r="B91" t="str">
        <f t="shared" si="1"/>
        <v/>
      </c>
      <c r="C91" t="str">
        <f>rawdata!C87</f>
        <v>Creation Stories</v>
      </c>
      <c r="D91" t="str">
        <f>rawdata!D87</f>
        <v>Lightwell</v>
      </c>
      <c r="E91" t="str">
        <f t="shared" si="2"/>
        <v/>
      </c>
      <c r="F91" t="str">
        <f>countif(rawdata!$J87:$AB87,"="&amp;F$5&amp;"_*")</f>
        <v>1</v>
      </c>
      <c r="G91" t="str">
        <f>countif(rawdata!$J87:$AB87,"="&amp;G$5&amp;"_*")</f>
        <v>1</v>
      </c>
      <c r="H91" t="str">
        <f>countif(rawdata!$J87:$AB87,"="&amp;H$5&amp;"_*")</f>
        <v>1</v>
      </c>
      <c r="I91" t="str">
        <f>countif(rawdata!$J87:$AB87,"="&amp;I$5&amp;"_*")</f>
        <v>1</v>
      </c>
      <c r="J91" t="str">
        <f>countif(rawdata!$J87:$AB87,"="&amp;J$5&amp;"_*")</f>
        <v>2</v>
      </c>
      <c r="K91" t="str">
        <f>countif(rawdata!$J87:$AB87,"="&amp;K$5&amp;"_*")</f>
        <v>1</v>
      </c>
    </row>
    <row r="92">
      <c r="B92" t="str">
        <f t="shared" si="1"/>
        <v/>
      </c>
      <c r="C92" t="str">
        <f>rawdata!C88</f>
        <v>Evolution of the State Library of Victoria</v>
      </c>
      <c r="D92" t="str">
        <f>rawdata!D88</f>
        <v>Lightwell</v>
      </c>
      <c r="E92" t="str">
        <f t="shared" si="2"/>
        <v/>
      </c>
      <c r="F92" t="str">
        <f>countif(rawdata!$J88:$AB88,"="&amp;F$5&amp;"_*")</f>
        <v>1</v>
      </c>
      <c r="G92" t="str">
        <f>countif(rawdata!$J88:$AB88,"="&amp;G$5&amp;"_*")</f>
        <v>1</v>
      </c>
      <c r="H92" t="str">
        <f>countif(rawdata!$J88:$AB88,"="&amp;H$5&amp;"_*")</f>
        <v>1</v>
      </c>
      <c r="I92" t="str">
        <f>countif(rawdata!$J88:$AB88,"="&amp;I$5&amp;"_*")</f>
        <v>1</v>
      </c>
      <c r="J92" t="str">
        <f>countif(rawdata!$J88:$AB88,"="&amp;J$5&amp;"_*")</f>
        <v>2</v>
      </c>
      <c r="K92" t="str">
        <f>countif(rawdata!$J88:$AB88,"="&amp;K$5&amp;"_*")</f>
        <v>1</v>
      </c>
    </row>
    <row r="93">
      <c r="B93" t="str">
        <f t="shared" si="1"/>
        <v/>
      </c>
      <c r="C93" t="str">
        <f>rawdata!C89</f>
        <v>Genealogy</v>
      </c>
      <c r="D93" t="str">
        <f>rawdata!D89</f>
        <v>Lightwell</v>
      </c>
      <c r="E93" t="str">
        <f t="shared" si="2"/>
        <v/>
      </c>
      <c r="F93" t="str">
        <f>countif(rawdata!$J89:$AB89,"="&amp;F$5&amp;"_*")</f>
        <v>2</v>
      </c>
      <c r="G93" t="str">
        <f>countif(rawdata!$J89:$AB89,"="&amp;G$5&amp;"_*")</f>
        <v>2</v>
      </c>
      <c r="H93" t="str">
        <f>countif(rawdata!$J89:$AB89,"="&amp;H$5&amp;"_*")</f>
        <v>1</v>
      </c>
      <c r="I93" t="str">
        <f>countif(rawdata!$J89:$AB89,"="&amp;I$5&amp;"_*")</f>
        <v>1</v>
      </c>
      <c r="J93" t="str">
        <f>countif(rawdata!$J89:$AB89,"="&amp;J$5&amp;"_*")</f>
        <v>1</v>
      </c>
      <c r="K93" t="str">
        <f>countif(rawdata!$J89:$AB89,"="&amp;K$5&amp;"_*")</f>
        <v>1</v>
      </c>
    </row>
    <row r="94">
      <c r="B94" t="str">
        <f t="shared" si="1"/>
        <v/>
      </c>
      <c r="C94" t="str">
        <f>rawdata!C90</f>
        <v>The Blue Edge</v>
      </c>
      <c r="D94" t="str">
        <f>rawdata!D90</f>
        <v>Lightwell</v>
      </c>
      <c r="E94" t="str">
        <f t="shared" si="2"/>
        <v/>
      </c>
      <c r="F94" t="str">
        <f>countif(rawdata!$J90:$AB90,"="&amp;F$5&amp;"_*")</f>
        <v>2</v>
      </c>
      <c r="G94" t="str">
        <f>countif(rawdata!$J90:$AB90,"="&amp;G$5&amp;"_*")</f>
        <v>2</v>
      </c>
      <c r="H94" t="str">
        <f>countif(rawdata!$J90:$AB90,"="&amp;H$5&amp;"_*")</f>
        <v>1</v>
      </c>
      <c r="I94" t="str">
        <f>countif(rawdata!$J90:$AB90,"="&amp;I$5&amp;"_*")</f>
        <v>1</v>
      </c>
      <c r="J94" t="str">
        <f>countif(rawdata!$J90:$AB90,"="&amp;J$5&amp;"_*")</f>
        <v>1</v>
      </c>
      <c r="K94" t="str">
        <f>countif(rawdata!$J90:$AB90,"="&amp;K$5&amp;"_*")</f>
        <v>1</v>
      </c>
    </row>
    <row r="95">
      <c r="B95" t="str">
        <f t="shared" si="1"/>
        <v/>
      </c>
      <c r="C95" t="str">
        <f>rawdata!C91</f>
        <v>Trade Wall</v>
      </c>
      <c r="D95" t="str">
        <f>rawdata!D91</f>
        <v>Lightwell</v>
      </c>
      <c r="E95" t="str">
        <f t="shared" si="2"/>
        <v/>
      </c>
      <c r="F95" t="str">
        <f>countif(rawdata!$J91:$AB91,"="&amp;F$5&amp;"_*")</f>
        <v>2</v>
      </c>
      <c r="G95" t="str">
        <f>countif(rawdata!$J91:$AB91,"="&amp;G$5&amp;"_*")</f>
        <v>2</v>
      </c>
      <c r="H95" t="str">
        <f>countif(rawdata!$J91:$AB91,"="&amp;H$5&amp;"_*")</f>
        <v>1</v>
      </c>
      <c r="I95" t="str">
        <f>countif(rawdata!$J91:$AB91,"="&amp;I$5&amp;"_*")</f>
        <v>1</v>
      </c>
      <c r="J95" t="str">
        <f>countif(rawdata!$J91:$AB91,"="&amp;J$5&amp;"_*")</f>
        <v>1</v>
      </c>
      <c r="K95" t="str">
        <f>countif(rawdata!$J91:$AB91,"="&amp;K$5&amp;"_*")</f>
        <v>1</v>
      </c>
    </row>
    <row r="96">
      <c r="B96" t="str">
        <f t="shared" si="1"/>
        <v/>
      </c>
      <c r="C96" t="str">
        <f>rawdata!C92</f>
        <v>Traversing Antarctica</v>
      </c>
      <c r="D96" t="str">
        <f>rawdata!D92</f>
        <v>Lightwell</v>
      </c>
      <c r="E96" t="str">
        <f t="shared" si="2"/>
        <v/>
      </c>
      <c r="F96" t="str">
        <f>countif(rawdata!$J92:$AB92,"="&amp;F$5&amp;"_*")</f>
        <v>2</v>
      </c>
      <c r="G96" t="str">
        <f>countif(rawdata!$J92:$AB92,"="&amp;G$5&amp;"_*")</f>
        <v>2</v>
      </c>
      <c r="H96" t="str">
        <f>countif(rawdata!$J92:$AB92,"="&amp;H$5&amp;"_*")</f>
        <v>1</v>
      </c>
      <c r="I96" t="str">
        <f>countif(rawdata!$J92:$AB92,"="&amp;I$5&amp;"_*")</f>
        <v>1</v>
      </c>
      <c r="J96" t="str">
        <f>countif(rawdata!$J92:$AB92,"="&amp;J$5&amp;"_*")</f>
        <v>1</v>
      </c>
      <c r="K96" t="str">
        <f>countif(rawdata!$J92:$AB92,"="&amp;K$5&amp;"_*")</f>
        <v>1</v>
      </c>
    </row>
    <row r="97">
      <c r="B97" t="str">
        <f t="shared" si="1"/>
        <v/>
      </c>
      <c r="C97" t="str">
        <f>rawdata!C93</f>
        <v>Spacecraft for all</v>
      </c>
      <c r="D97" t="str">
        <f>rawdata!D93</f>
        <v>activetheory</v>
      </c>
      <c r="E97" t="str">
        <f t="shared" si="2"/>
        <v/>
      </c>
      <c r="F97" t="str">
        <f>countif(rawdata!$J93:$AB93,"="&amp;F$5&amp;"_*")</f>
        <v>1</v>
      </c>
      <c r="G97" t="str">
        <f>countif(rawdata!$J93:$AB93,"="&amp;G$5&amp;"_*")</f>
        <v>1</v>
      </c>
      <c r="H97" t="str">
        <f>countif(rawdata!$J93:$AB93,"="&amp;H$5&amp;"_*")</f>
        <v>2</v>
      </c>
      <c r="I97" t="str">
        <f>countif(rawdata!$J93:$AB93,"="&amp;I$5&amp;"_*")</f>
        <v>1</v>
      </c>
      <c r="J97" t="str">
        <f>countif(rawdata!$J93:$AB93,"="&amp;J$5&amp;"_*")</f>
        <v>2</v>
      </c>
      <c r="K97" t="str">
        <f>countif(rawdata!$J93:$AB93,"="&amp;K$5&amp;"_*")</f>
        <v>1</v>
      </c>
    </row>
    <row r="98">
      <c r="B98" t="str">
        <f t="shared" si="1"/>
        <v/>
      </c>
      <c r="C98" t="str">
        <f>rawdata!C94</f>
        <v>Corvette Stingray</v>
      </c>
      <c r="D98" t="str">
        <f>rawdata!D94</f>
        <v>activetheory</v>
      </c>
      <c r="E98" t="str">
        <f t="shared" si="2"/>
        <v/>
      </c>
      <c r="F98" t="str">
        <f>countif(rawdata!$J94:$AB94,"="&amp;F$5&amp;"_*")</f>
        <v>2</v>
      </c>
      <c r="G98" t="str">
        <f>countif(rawdata!$J94:$AB94,"="&amp;G$5&amp;"_*")</f>
        <v>1</v>
      </c>
      <c r="H98" t="str">
        <f>countif(rawdata!$J94:$AB94,"="&amp;H$5&amp;"_*")</f>
        <v>1</v>
      </c>
      <c r="I98" t="str">
        <f>countif(rawdata!$J94:$AB94,"="&amp;I$5&amp;"_*")</f>
        <v>2</v>
      </c>
      <c r="J98" t="str">
        <f>countif(rawdata!$J94:$AB94,"="&amp;J$5&amp;"_*")</f>
        <v>2</v>
      </c>
      <c r="K98" t="str">
        <f>countif(rawdata!$J94:$AB94,"="&amp;K$5&amp;"_*")</f>
        <v>1</v>
      </c>
    </row>
    <row r="99">
      <c r="B99" t="str">
        <f t="shared" si="1"/>
        <v/>
      </c>
      <c r="C99" t="str">
        <f>rawdata!C95</f>
        <v>Clouds over Cuba </v>
      </c>
      <c r="D99" t="str">
        <f>rawdata!D95</f>
        <v>activetheory</v>
      </c>
      <c r="E99" t="str">
        <f t="shared" si="2"/>
        <v/>
      </c>
      <c r="F99" t="str">
        <f>countif(rawdata!$J95:$AB95,"="&amp;F$5&amp;"_*")</f>
        <v>1</v>
      </c>
      <c r="G99" t="str">
        <f>countif(rawdata!$J95:$AB95,"="&amp;G$5&amp;"_*")</f>
        <v>1</v>
      </c>
      <c r="H99" t="str">
        <f>countif(rawdata!$J95:$AB95,"="&amp;H$5&amp;"_*")</f>
        <v>1</v>
      </c>
      <c r="I99" t="str">
        <f>countif(rawdata!$J95:$AB95,"="&amp;I$5&amp;"_*")</f>
        <v>3</v>
      </c>
      <c r="J99" t="str">
        <f>countif(rawdata!$J95:$AB95,"="&amp;J$5&amp;"_*")</f>
        <v>2</v>
      </c>
      <c r="K99" t="str">
        <f>countif(rawdata!$J95:$AB95,"="&amp;K$5&amp;"_*")</f>
        <v>1</v>
      </c>
    </row>
    <row r="100">
      <c r="B100" t="str">
        <f t="shared" si="1"/>
        <v/>
      </c>
      <c r="C100" t="str">
        <f>rawdata!C96</f>
        <v>Powering the Future</v>
      </c>
      <c r="D100" t="str">
        <f>rawdata!D96</f>
        <v>Gagarin</v>
      </c>
      <c r="E100" t="str">
        <f t="shared" si="2"/>
        <v/>
      </c>
      <c r="F100" t="str">
        <f>countif(rawdata!$J96:$AB96,"="&amp;F$5&amp;"_*")</f>
        <v>2</v>
      </c>
      <c r="G100" t="str">
        <f>countif(rawdata!$J96:$AB96,"="&amp;G$5&amp;"_*")</f>
        <v>1</v>
      </c>
      <c r="H100" t="str">
        <f>countif(rawdata!$J96:$AB96,"="&amp;H$5&amp;"_*")</f>
        <v>1</v>
      </c>
      <c r="I100" t="str">
        <f>countif(rawdata!$J96:$AB96,"="&amp;I$5&amp;"_*")</f>
        <v>1</v>
      </c>
      <c r="J100" t="str">
        <f>countif(rawdata!$J96:$AB96,"="&amp;J$5&amp;"_*")</f>
        <v>1</v>
      </c>
      <c r="K100" t="str">
        <f>countif(rawdata!$J96:$AB96,"="&amp;K$5&amp;"_*")</f>
        <v>1</v>
      </c>
    </row>
    <row r="101">
      <c r="B101" t="str">
        <f t="shared" si="1"/>
        <v/>
      </c>
      <c r="C101" t="str">
        <f>rawdata!C97</f>
        <v>Wild Reindeer Exhibition</v>
      </c>
      <c r="D101" t="str">
        <f>rawdata!D97</f>
        <v>Gagarin</v>
      </c>
      <c r="E101" t="str">
        <f t="shared" si="2"/>
        <v/>
      </c>
      <c r="F101" t="str">
        <f>countif(rawdata!$J97:$AB97,"="&amp;F$5&amp;"_*")</f>
        <v>2</v>
      </c>
      <c r="G101" t="str">
        <f>countif(rawdata!$J97:$AB97,"="&amp;G$5&amp;"_*")</f>
        <v>1</v>
      </c>
      <c r="H101" t="str">
        <f>countif(rawdata!$J97:$AB97,"="&amp;H$5&amp;"_*")</f>
        <v>1</v>
      </c>
      <c r="I101" t="str">
        <f>countif(rawdata!$J97:$AB97,"="&amp;I$5&amp;"_*")</f>
        <v>1</v>
      </c>
      <c r="J101" t="str">
        <f>countif(rawdata!$J97:$AB97,"="&amp;J$5&amp;"_*")</f>
        <v>1</v>
      </c>
      <c r="K101" t="str">
        <f>countif(rawdata!$J97:$AB97,"="&amp;K$5&amp;"_*")</f>
        <v>1</v>
      </c>
    </row>
    <row r="102">
      <c r="B102" t="str">
        <f t="shared" si="1"/>
        <v/>
      </c>
      <c r="C102" t="str">
        <f>rawdata!C98</f>
        <v>Whales of Iceland</v>
      </c>
      <c r="D102" t="str">
        <f>rawdata!D98</f>
        <v>Gagarin</v>
      </c>
      <c r="E102" t="str">
        <f t="shared" si="2"/>
        <v/>
      </c>
      <c r="F102" t="str">
        <f>countif(rawdata!$J98:$AB98,"="&amp;F$5&amp;"_*")</f>
        <v>2</v>
      </c>
      <c r="G102" t="str">
        <f>countif(rawdata!$J98:$AB98,"="&amp;G$5&amp;"_*")</f>
        <v>1</v>
      </c>
      <c r="H102" t="str">
        <f>countif(rawdata!$J98:$AB98,"="&amp;H$5&amp;"_*")</f>
        <v>1</v>
      </c>
      <c r="I102" t="str">
        <f>countif(rawdata!$J98:$AB98,"="&amp;I$5&amp;"_*")</f>
        <v>1</v>
      </c>
      <c r="J102" t="str">
        <f>countif(rawdata!$J98:$AB98,"="&amp;J$5&amp;"_*")</f>
        <v>1</v>
      </c>
      <c r="K102" t="str">
        <f>countif(rawdata!$J98:$AB98,"="&amp;K$5&amp;"_*")</f>
        <v>1</v>
      </c>
    </row>
    <row r="103">
      <c r="B103" t="str">
        <f t="shared" si="1"/>
        <v/>
      </c>
      <c r="C103" t="str">
        <f>rawdata!C99</f>
        <v>Canadian Museum for Human Rights</v>
      </c>
      <c r="D103" t="str">
        <f>rawdata!D99</f>
        <v>Gagarin</v>
      </c>
      <c r="E103" t="str">
        <f t="shared" si="2"/>
        <v/>
      </c>
      <c r="F103" t="str">
        <f>countif(rawdata!$J99:$AB99,"="&amp;F$5&amp;"_*")</f>
        <v>2</v>
      </c>
      <c r="G103" t="str">
        <f>countif(rawdata!$J99:$AB99,"="&amp;G$5&amp;"_*")</f>
        <v>1</v>
      </c>
      <c r="H103" t="str">
        <f>countif(rawdata!$J99:$AB99,"="&amp;H$5&amp;"_*")</f>
        <v>1</v>
      </c>
      <c r="I103" t="str">
        <f>countif(rawdata!$J99:$AB99,"="&amp;I$5&amp;"_*")</f>
        <v>1</v>
      </c>
      <c r="J103" t="str">
        <f>countif(rawdata!$J99:$AB99,"="&amp;J$5&amp;"_*")</f>
        <v>1</v>
      </c>
      <c r="K103" t="str">
        <f>countif(rawdata!$J99:$AB99,"="&amp;K$5&amp;"_*")</f>
        <v>1</v>
      </c>
    </row>
    <row r="104">
      <c r="B104" t="str">
        <f t="shared" si="1"/>
        <v/>
      </c>
      <c r="C104" t="str">
        <f>rawdata!C100</f>
        <v>Eldheimar</v>
      </c>
      <c r="D104" t="str">
        <f>rawdata!D100</f>
        <v>Gagarin</v>
      </c>
      <c r="E104" t="str">
        <f t="shared" si="2"/>
        <v/>
      </c>
      <c r="F104" t="str">
        <f>countif(rawdata!$J100:$AB100,"="&amp;F$5&amp;"_*")</f>
        <v>2</v>
      </c>
      <c r="G104" t="str">
        <f>countif(rawdata!$J100:$AB100,"="&amp;G$5&amp;"_*")</f>
        <v>1</v>
      </c>
      <c r="H104" t="str">
        <f>countif(rawdata!$J100:$AB100,"="&amp;H$5&amp;"_*")</f>
        <v>1</v>
      </c>
      <c r="I104" t="str">
        <f>countif(rawdata!$J100:$AB100,"="&amp;I$5&amp;"_*")</f>
        <v>1</v>
      </c>
      <c r="J104" t="str">
        <f>countif(rawdata!$J100:$AB100,"="&amp;J$5&amp;"_*")</f>
        <v>1</v>
      </c>
      <c r="K104" t="str">
        <f>countif(rawdata!$J100:$AB100,"="&amp;K$5&amp;"_*")</f>
        <v>1</v>
      </c>
    </row>
    <row r="105">
      <c r="B105" t="str">
        <f t="shared" si="1"/>
        <v/>
      </c>
      <c r="C105" t="str">
        <f>rawdata!C101</f>
        <v>Oil and gas</v>
      </c>
      <c r="D105" t="str">
        <f>rawdata!D101</f>
        <v>Gagarin</v>
      </c>
      <c r="E105" t="str">
        <f t="shared" si="2"/>
        <v/>
      </c>
      <c r="F105" t="str">
        <f>countif(rawdata!$J101:$AB101,"="&amp;F$5&amp;"_*")</f>
        <v>2</v>
      </c>
      <c r="G105" t="str">
        <f>countif(rawdata!$J101:$AB101,"="&amp;G$5&amp;"_*")</f>
        <v>1</v>
      </c>
      <c r="H105" t="str">
        <f>countif(rawdata!$J101:$AB101,"="&amp;H$5&amp;"_*")</f>
        <v>1</v>
      </c>
      <c r="I105" t="str">
        <f>countif(rawdata!$J101:$AB101,"="&amp;I$5&amp;"_*")</f>
        <v>1</v>
      </c>
      <c r="J105" t="str">
        <f>countif(rawdata!$J101:$AB101,"="&amp;J$5&amp;"_*")</f>
        <v>1</v>
      </c>
      <c r="K105" t="str">
        <f>countif(rawdata!$J101:$AB101,"="&amp;K$5&amp;"_*")</f>
        <v>1</v>
      </c>
    </row>
    <row r="106">
      <c r="B106" t="str">
        <f t="shared" si="1"/>
        <v/>
      </c>
      <c r="C106" t="str">
        <f>rawdata!C102</f>
        <v>Renewable Energy</v>
      </c>
      <c r="D106" t="str">
        <f>rawdata!D102</f>
        <v>Gagarin</v>
      </c>
      <c r="E106" t="str">
        <f t="shared" si="2"/>
        <v/>
      </c>
      <c r="F106" t="str">
        <f>countif(rawdata!$J102:$AB102,"="&amp;F$5&amp;"_*")</f>
        <v>2</v>
      </c>
      <c r="G106" t="str">
        <f>countif(rawdata!$J102:$AB102,"="&amp;G$5&amp;"_*")</f>
        <v>1</v>
      </c>
      <c r="H106" t="str">
        <f>countif(rawdata!$J102:$AB102,"="&amp;H$5&amp;"_*")</f>
        <v>1</v>
      </c>
      <c r="I106" t="str">
        <f>countif(rawdata!$J102:$AB102,"="&amp;I$5&amp;"_*")</f>
        <v>1</v>
      </c>
      <c r="J106" t="str">
        <f>countif(rawdata!$J102:$AB102,"="&amp;J$5&amp;"_*")</f>
        <v>1</v>
      </c>
      <c r="K106" t="str">
        <f>countif(rawdata!$J102:$AB102,"="&amp;K$5&amp;"_*")</f>
        <v>1</v>
      </c>
    </row>
    <row r="107">
      <c r="B107" t="str">
        <f t="shared" si="1"/>
        <v/>
      </c>
      <c r="C107" t="str">
        <f>rawdata!C103</f>
        <v>ScreamOmeter</v>
      </c>
      <c r="D107" t="str">
        <f>rawdata!D103</f>
        <v>Gagarin</v>
      </c>
      <c r="E107" t="str">
        <f t="shared" si="2"/>
        <v/>
      </c>
      <c r="F107" t="str">
        <f>countif(rawdata!$J103:$AB103,"="&amp;F$5&amp;"_*")</f>
        <v>2</v>
      </c>
      <c r="G107" t="str">
        <f>countif(rawdata!$J103:$AB103,"="&amp;G$5&amp;"_*")</f>
        <v>1</v>
      </c>
      <c r="H107" t="str">
        <f>countif(rawdata!$J103:$AB103,"="&amp;H$5&amp;"_*")</f>
        <v>1</v>
      </c>
      <c r="I107" t="str">
        <f>countif(rawdata!$J103:$AB103,"="&amp;I$5&amp;"_*")</f>
        <v>1</v>
      </c>
      <c r="J107" t="str">
        <f>countif(rawdata!$J103:$AB103,"="&amp;J$5&amp;"_*")</f>
        <v>1</v>
      </c>
      <c r="K107" t="str">
        <f>countif(rawdata!$J103:$AB103,"="&amp;K$5&amp;"_*")</f>
        <v>1</v>
      </c>
    </row>
    <row r="108">
      <c r="B108" t="str">
        <f t="shared" si="1"/>
        <v/>
      </c>
      <c r="C108" t="str">
        <f>rawdata!C104</f>
        <v>Settlement Table</v>
      </c>
      <c r="D108" t="str">
        <f>rawdata!D104</f>
        <v>Gagarin</v>
      </c>
      <c r="E108" t="str">
        <f t="shared" si="2"/>
        <v/>
      </c>
      <c r="F108" t="str">
        <f>countif(rawdata!$J104:$AB104,"="&amp;F$5&amp;"_*")</f>
        <v>2</v>
      </c>
      <c r="G108" t="str">
        <f>countif(rawdata!$J104:$AB104,"="&amp;G$5&amp;"_*")</f>
        <v>1</v>
      </c>
      <c r="H108" t="str">
        <f>countif(rawdata!$J104:$AB104,"="&amp;H$5&amp;"_*")</f>
        <v>1</v>
      </c>
      <c r="I108" t="str">
        <f>countif(rawdata!$J104:$AB104,"="&amp;I$5&amp;"_*")</f>
        <v>1</v>
      </c>
      <c r="J108" t="str">
        <f>countif(rawdata!$J104:$AB104,"="&amp;J$5&amp;"_*")</f>
        <v>1</v>
      </c>
      <c r="K108" t="str">
        <f>countif(rawdata!$J104:$AB104,"="&amp;K$5&amp;"_*")</f>
        <v>1</v>
      </c>
    </row>
    <row r="109">
      <c r="B109" t="str">
        <f t="shared" si="1"/>
        <v/>
      </c>
      <c r="C109" t="str">
        <f>rawdata!C105</f>
        <v>French Sailors</v>
      </c>
      <c r="D109" t="str">
        <f>rawdata!D105</f>
        <v>Gagarin</v>
      </c>
      <c r="E109" t="str">
        <f t="shared" si="2"/>
        <v/>
      </c>
      <c r="F109" t="str">
        <f>countif(rawdata!$J105:$AB105,"="&amp;F$5&amp;"_*")</f>
        <v>2</v>
      </c>
      <c r="G109" t="str">
        <f>countif(rawdata!$J105:$AB105,"="&amp;G$5&amp;"_*")</f>
        <v>1</v>
      </c>
      <c r="H109" t="str">
        <f>countif(rawdata!$J105:$AB105,"="&amp;H$5&amp;"_*")</f>
        <v>1</v>
      </c>
      <c r="I109" t="str">
        <f>countif(rawdata!$J105:$AB105,"="&amp;I$5&amp;"_*")</f>
        <v>1</v>
      </c>
      <c r="J109" t="str">
        <f>countif(rawdata!$J105:$AB105,"="&amp;J$5&amp;"_*")</f>
        <v>2</v>
      </c>
      <c r="K109" t="str">
        <f>countif(rawdata!$J105:$AB105,"="&amp;K$5&amp;"_*")</f>
        <v>1</v>
      </c>
    </row>
    <row r="110">
      <c r="B110" t="str">
        <f t="shared" si="1"/>
        <v/>
      </c>
      <c r="C110" t="str">
        <f>rawdata!C106</f>
        <v>Breheimsenteret</v>
      </c>
      <c r="D110" t="str">
        <f>rawdata!D106</f>
        <v>Gagarin</v>
      </c>
      <c r="E110" t="str">
        <f t="shared" si="2"/>
        <v/>
      </c>
      <c r="F110" t="str">
        <f>countif(rawdata!$J106:$AB106,"="&amp;F$5&amp;"_*")</f>
        <v>2</v>
      </c>
      <c r="G110" t="str">
        <f>countif(rawdata!$J106:$AB106,"="&amp;G$5&amp;"_*")</f>
        <v>1</v>
      </c>
      <c r="H110" t="str">
        <f>countif(rawdata!$J106:$AB106,"="&amp;H$5&amp;"_*")</f>
        <v>1</v>
      </c>
      <c r="I110" t="str">
        <f>countif(rawdata!$J106:$AB106,"="&amp;I$5&amp;"_*")</f>
        <v>1</v>
      </c>
      <c r="J110" t="str">
        <f>countif(rawdata!$J106:$AB106,"="&amp;J$5&amp;"_*")</f>
        <v>2</v>
      </c>
      <c r="K110" t="str">
        <f>countif(rawdata!$J106:$AB106,"="&amp;K$5&amp;"_*")</f>
        <v>1</v>
      </c>
    </row>
    <row r="111">
      <c r="B111" t="str">
        <f t="shared" si="1"/>
        <v/>
      </c>
      <c r="C111" t="str">
        <f>rawdata!C107</f>
        <v>Norwegian Seabird Centre</v>
      </c>
      <c r="D111" t="str">
        <f>rawdata!D107</f>
        <v>Gagarin</v>
      </c>
      <c r="E111" t="str">
        <f t="shared" si="2"/>
        <v/>
      </c>
      <c r="F111" t="str">
        <f>countif(rawdata!$J107:$AB107,"="&amp;F$5&amp;"_*")</f>
        <v>2</v>
      </c>
      <c r="G111" t="str">
        <f>countif(rawdata!$J107:$AB107,"="&amp;G$5&amp;"_*")</f>
        <v>1</v>
      </c>
      <c r="H111" t="str">
        <f>countif(rawdata!$J107:$AB107,"="&amp;H$5&amp;"_*")</f>
        <v>1</v>
      </c>
      <c r="I111" t="str">
        <f>countif(rawdata!$J107:$AB107,"="&amp;I$5&amp;"_*")</f>
        <v>1</v>
      </c>
      <c r="J111" t="str">
        <f>countif(rawdata!$J107:$AB107,"="&amp;J$5&amp;"_*")</f>
        <v>2</v>
      </c>
      <c r="K111" t="str">
        <f>countif(rawdata!$J107:$AB107,"="&amp;K$5&amp;"_*")</f>
        <v>1</v>
      </c>
    </row>
    <row r="112">
      <c r="B112" t="str">
        <f t="shared" si="1"/>
        <v/>
      </c>
      <c r="C112" t="str">
        <f>rawdata!C108</f>
        <v>Reykjavik 871±2, The Settlement Exhibition</v>
      </c>
      <c r="D112" t="str">
        <f>rawdata!D108</f>
        <v>Gagarin</v>
      </c>
      <c r="E112" t="str">
        <f t="shared" si="2"/>
        <v/>
      </c>
      <c r="F112" t="str">
        <f>countif(rawdata!$J108:$AB108,"="&amp;F$5&amp;"_*")</f>
        <v>2</v>
      </c>
      <c r="G112" t="str">
        <f>countif(rawdata!$J108:$AB108,"="&amp;G$5&amp;"_*")</f>
        <v>2</v>
      </c>
      <c r="H112" t="str">
        <f>countif(rawdata!$J108:$AB108,"="&amp;H$5&amp;"_*")</f>
        <v>1</v>
      </c>
      <c r="I112" t="str">
        <f>countif(rawdata!$J108:$AB108,"="&amp;I$5&amp;"_*")</f>
        <v>1</v>
      </c>
      <c r="J112" t="str">
        <f>countif(rawdata!$J108:$AB108,"="&amp;J$5&amp;"_*")</f>
        <v>1</v>
      </c>
      <c r="K112" t="str">
        <f>countif(rawdata!$J108:$AB108,"="&amp;K$5&amp;"_*")</f>
        <v>1</v>
      </c>
    </row>
    <row r="113">
      <c r="B113" t="str">
        <f t="shared" si="1"/>
        <v/>
      </c>
      <c r="C113" t="str">
        <f>rawdata!C109</f>
        <v>Horns of Plenty</v>
      </c>
      <c r="D113" t="str">
        <f>rawdata!D109</f>
        <v>Gagarin</v>
      </c>
      <c r="E113" t="str">
        <f t="shared" si="2"/>
        <v/>
      </c>
      <c r="F113" t="str">
        <f>countif(rawdata!$J109:$AB109,"="&amp;F$5&amp;"_*")</f>
        <v>2</v>
      </c>
      <c r="G113" t="str">
        <f>countif(rawdata!$J109:$AB109,"="&amp;G$5&amp;"_*")</f>
        <v>1</v>
      </c>
      <c r="H113" t="str">
        <f>countif(rawdata!$J109:$AB109,"="&amp;H$5&amp;"_*")</f>
        <v>1</v>
      </c>
      <c r="I113" t="str">
        <f>countif(rawdata!$J109:$AB109,"="&amp;I$5&amp;"_*")</f>
        <v>1</v>
      </c>
      <c r="J113" t="str">
        <f>countif(rawdata!$J109:$AB109,"="&amp;J$5&amp;"_*")</f>
        <v>1</v>
      </c>
      <c r="K113" t="str">
        <f>countif(rawdata!$J109:$AB109,"="&amp;K$5&amp;"_*")</f>
        <v>1</v>
      </c>
    </row>
    <row r="114">
      <c r="B114" t="str">
        <f t="shared" si="1"/>
        <v/>
      </c>
      <c r="C114" t="str">
        <f>rawdata!C110</f>
        <v>Surtsey Exhibiton</v>
      </c>
      <c r="D114" t="str">
        <f>rawdata!D110</f>
        <v>Gagarin</v>
      </c>
      <c r="E114" t="str">
        <f t="shared" si="2"/>
        <v/>
      </c>
      <c r="F114" t="str">
        <f>countif(rawdata!$J110:$AB110,"="&amp;F$5&amp;"_*")</f>
        <v>2</v>
      </c>
      <c r="G114" t="str">
        <f>countif(rawdata!$J110:$AB110,"="&amp;G$5&amp;"_*")</f>
        <v>1</v>
      </c>
      <c r="H114" t="str">
        <f>countif(rawdata!$J110:$AB110,"="&amp;H$5&amp;"_*")</f>
        <v>1</v>
      </c>
      <c r="I114" t="str">
        <f>countif(rawdata!$J110:$AB110,"="&amp;I$5&amp;"_*")</f>
        <v>1</v>
      </c>
      <c r="J114" t="str">
        <f>countif(rawdata!$J110:$AB110,"="&amp;J$5&amp;"_*")</f>
        <v>1</v>
      </c>
      <c r="K114" t="str">
        <f>countif(rawdata!$J110:$AB110,"="&amp;K$5&amp;"_*")</f>
        <v>1</v>
      </c>
    </row>
    <row r="115">
      <c r="B115" t="str">
        <f t="shared" si="1"/>
        <v/>
      </c>
      <c r="C115" t="str">
        <f>rawdata!C111</f>
        <v>Sea Monster Table</v>
      </c>
      <c r="D115" t="str">
        <f>rawdata!D111</f>
        <v>Gagarin</v>
      </c>
      <c r="E115" t="str">
        <f t="shared" si="2"/>
        <v/>
      </c>
      <c r="F115" t="str">
        <f>countif(rawdata!$J111:$AB111,"="&amp;F$5&amp;"_*")</f>
        <v>2</v>
      </c>
      <c r="G115" t="str">
        <f>countif(rawdata!$J111:$AB111,"="&amp;G$5&amp;"_*")</f>
        <v>1</v>
      </c>
      <c r="H115" t="str">
        <f>countif(rawdata!$J111:$AB111,"="&amp;H$5&amp;"_*")</f>
        <v>1</v>
      </c>
      <c r="I115" t="str">
        <f>countif(rawdata!$J111:$AB111,"="&amp;I$5&amp;"_*")</f>
        <v>1</v>
      </c>
      <c r="J115" t="str">
        <f>countif(rawdata!$J111:$AB111,"="&amp;J$5&amp;"_*")</f>
        <v>2</v>
      </c>
      <c r="K115" t="str">
        <f>countif(rawdata!$J111:$AB111,"="&amp;K$5&amp;"_*")</f>
        <v>1</v>
      </c>
    </row>
    <row r="116">
      <c r="B116" t="str">
        <f t="shared" si="1"/>
        <v/>
      </c>
      <c r="C116" t="str">
        <f>rawdata!C112</f>
        <v>For the Good of the Nation</v>
      </c>
      <c r="D116" t="str">
        <f>rawdata!D112</f>
        <v>Gagarin</v>
      </c>
      <c r="E116" t="str">
        <f t="shared" si="2"/>
        <v/>
      </c>
      <c r="F116" t="str">
        <f>countif(rawdata!$J112:$AB112,"="&amp;F$5&amp;"_*")</f>
        <v>3</v>
      </c>
      <c r="G116" t="str">
        <f>countif(rawdata!$J112:$AB112,"="&amp;G$5&amp;"_*")</f>
        <v>1</v>
      </c>
      <c r="H116" t="str">
        <f>countif(rawdata!$J112:$AB112,"="&amp;H$5&amp;"_*")</f>
        <v>1</v>
      </c>
      <c r="I116" t="str">
        <f>countif(rawdata!$J112:$AB112,"="&amp;I$5&amp;"_*")</f>
        <v>1</v>
      </c>
      <c r="J116" t="str">
        <f>countif(rawdata!$J112:$AB112,"="&amp;J$5&amp;"_*")</f>
        <v>1</v>
      </c>
      <c r="K116" t="str">
        <f>countif(rawdata!$J112:$AB112,"="&amp;K$5&amp;"_*")</f>
        <v>1</v>
      </c>
    </row>
    <row r="117">
      <c r="B117" t="str">
        <f t="shared" si="1"/>
        <v/>
      </c>
      <c r="C117" t="str">
        <f>rawdata!C113</f>
        <v>Create-O-Mat</v>
      </c>
      <c r="D117" t="str">
        <f>rawdata!D113</f>
        <v>Gagarin</v>
      </c>
      <c r="E117" t="str">
        <f t="shared" si="2"/>
        <v/>
      </c>
      <c r="F117" t="str">
        <f>countif(rawdata!$J113:$AB113,"="&amp;F$5&amp;"_*")</f>
        <v>1</v>
      </c>
      <c r="G117" t="str">
        <f>countif(rawdata!$J113:$AB113,"="&amp;G$5&amp;"_*")</f>
        <v>1</v>
      </c>
      <c r="H117" t="str">
        <f>countif(rawdata!$J113:$AB113,"="&amp;H$5&amp;"_*")</f>
        <v>1</v>
      </c>
      <c r="I117" t="str">
        <f>countif(rawdata!$J113:$AB113,"="&amp;I$5&amp;"_*")</f>
        <v>1</v>
      </c>
      <c r="J117" t="str">
        <f>countif(rawdata!$J113:$AB113,"="&amp;J$5&amp;"_*")</f>
        <v>1</v>
      </c>
      <c r="K117" t="str">
        <f>countif(rawdata!$J113:$AB113,"="&amp;K$5&amp;"_*")</f>
        <v>1</v>
      </c>
    </row>
    <row r="118">
      <c r="B118" t="str">
        <f t="shared" si="1"/>
        <v/>
      </c>
      <c r="C118" t="str">
        <f>rawdata!C114</f>
        <v>Gulatinget Exhibition Design</v>
      </c>
      <c r="D118" t="str">
        <f>rawdata!D114</f>
        <v>Gagarin</v>
      </c>
      <c r="E118" t="str">
        <f t="shared" si="2"/>
        <v/>
      </c>
      <c r="F118" t="str">
        <f>countif(rawdata!$J114:$AB114,"="&amp;F$5&amp;"_*")</f>
        <v>2</v>
      </c>
      <c r="G118" t="str">
        <f>countif(rawdata!$J114:$AB114,"="&amp;G$5&amp;"_*")</f>
        <v>1</v>
      </c>
      <c r="H118" t="str">
        <f>countif(rawdata!$J114:$AB114,"="&amp;H$5&amp;"_*")</f>
        <v>1</v>
      </c>
      <c r="I118" t="str">
        <f>countif(rawdata!$J114:$AB114,"="&amp;I$5&amp;"_*")</f>
        <v>1</v>
      </c>
      <c r="J118" t="str">
        <f>countif(rawdata!$J114:$AB114,"="&amp;J$5&amp;"_*")</f>
        <v>1</v>
      </c>
      <c r="K118" t="str">
        <f>countif(rawdata!$J114:$AB114,"="&amp;K$5&amp;"_*")</f>
        <v>1</v>
      </c>
    </row>
    <row r="119">
      <c r="B119" t="str">
        <f t="shared" si="1"/>
        <v/>
      </c>
      <c r="C119" t="str">
        <f>rawdata!C115</f>
        <v>The National Museum</v>
      </c>
      <c r="D119" t="str">
        <f>rawdata!D115</f>
        <v>Gagarin</v>
      </c>
      <c r="E119" t="str">
        <f t="shared" si="2"/>
        <v/>
      </c>
      <c r="F119" t="str">
        <f>countif(rawdata!$J115:$AB115,"="&amp;F$5&amp;"_*")</f>
        <v>2</v>
      </c>
      <c r="G119" t="str">
        <f>countif(rawdata!$J115:$AB115,"="&amp;G$5&amp;"_*")</f>
        <v>1</v>
      </c>
      <c r="H119" t="str">
        <f>countif(rawdata!$J115:$AB115,"="&amp;H$5&amp;"_*")</f>
        <v>1</v>
      </c>
      <c r="I119" t="str">
        <f>countif(rawdata!$J115:$AB115,"="&amp;I$5&amp;"_*")</f>
        <v>1</v>
      </c>
      <c r="J119" t="str">
        <f>countif(rawdata!$J115:$AB115,"="&amp;J$5&amp;"_*")</f>
        <v>1</v>
      </c>
      <c r="K119" t="str">
        <f>countif(rawdata!$J115:$AB115,"="&amp;K$5&amp;"_*")</f>
        <v>1</v>
      </c>
    </row>
    <row r="120">
      <c r="B120" t="str">
        <f t="shared" si="1"/>
        <v/>
      </c>
      <c r="C120" t="str">
        <f>rawdata!C116</f>
        <v>NBA League Pass </v>
      </c>
      <c r="D120" t="str">
        <f>rawdata!D116</f>
        <v>Crafted</v>
      </c>
      <c r="E120" t="str">
        <f t="shared" si="2"/>
        <v/>
      </c>
      <c r="F120" t="str">
        <f>countif(rawdata!$J116:$AB116,"="&amp;F$5&amp;"_*")</f>
        <v>1</v>
      </c>
      <c r="G120" t="str">
        <f>countif(rawdata!$J116:$AB116,"="&amp;G$5&amp;"_*")</f>
        <v>1</v>
      </c>
      <c r="H120" t="str">
        <f>countif(rawdata!$J116:$AB116,"="&amp;H$5&amp;"_*")</f>
        <v>1</v>
      </c>
      <c r="I120" t="str">
        <f>countif(rawdata!$J116:$AB116,"="&amp;I$5&amp;"_*")</f>
        <v>1</v>
      </c>
      <c r="J120" t="str">
        <f>countif(rawdata!$J116:$AB116,"="&amp;J$5&amp;"_*")</f>
        <v>1</v>
      </c>
      <c r="K120" t="str">
        <f>countif(rawdata!$J116:$AB116,"="&amp;K$5&amp;"_*")</f>
        <v>1</v>
      </c>
    </row>
    <row r="121">
      <c r="B121" t="str">
        <f t="shared" si="1"/>
        <v/>
      </c>
      <c r="C121" t="str">
        <f>rawdata!C117</f>
        <v>New York Times Corporate Digital Subscriptions Site</v>
      </c>
      <c r="D121" t="str">
        <f>rawdata!D117</f>
        <v>Crafted</v>
      </c>
      <c r="E121" t="str">
        <f t="shared" si="2"/>
        <v/>
      </c>
      <c r="F121" t="str">
        <f>countif(rawdata!$J117:$AB117,"="&amp;F$5&amp;"_*")</f>
        <v>2</v>
      </c>
      <c r="G121" t="str">
        <f>countif(rawdata!$J117:$AB117,"="&amp;G$5&amp;"_*")</f>
        <v>1</v>
      </c>
      <c r="H121" t="str">
        <f>countif(rawdata!$J117:$AB117,"="&amp;H$5&amp;"_*")</f>
        <v>1</v>
      </c>
      <c r="I121" t="str">
        <f>countif(rawdata!$J117:$AB117,"="&amp;I$5&amp;"_*")</f>
        <v>1</v>
      </c>
      <c r="J121" t="str">
        <f>countif(rawdata!$J117:$AB117,"="&amp;J$5&amp;"_*")</f>
        <v>1</v>
      </c>
      <c r="K121" t="str">
        <f>countif(rawdata!$J117:$AB117,"="&amp;K$5&amp;"_*")</f>
        <v>1</v>
      </c>
    </row>
    <row r="122">
      <c r="B122" t="str">
        <f t="shared" si="1"/>
        <v/>
      </c>
      <c r="C122" t="str">
        <f>rawdata!C118</f>
        <v>Make me pulse Interactive website</v>
      </c>
      <c r="D122" t="str">
        <f>rawdata!D118</f>
        <v>makemepulse</v>
      </c>
      <c r="E122" t="str">
        <f t="shared" si="2"/>
        <v/>
      </c>
      <c r="F122" t="str">
        <f>countif(rawdata!$J118:$AB118,"="&amp;F$5&amp;"_*")</f>
        <v>1</v>
      </c>
      <c r="G122" t="str">
        <f>countif(rawdata!$J118:$AB118,"="&amp;G$5&amp;"_*")</f>
        <v>1</v>
      </c>
      <c r="H122" t="str">
        <f>countif(rawdata!$J118:$AB118,"="&amp;H$5&amp;"_*")</f>
        <v>1</v>
      </c>
      <c r="I122" t="str">
        <f>countif(rawdata!$J118:$AB118,"="&amp;I$5&amp;"_*")</f>
        <v>1</v>
      </c>
      <c r="J122" t="str">
        <f>countif(rawdata!$J118:$AB118,"="&amp;J$5&amp;"_*")</f>
        <v>1</v>
      </c>
      <c r="K122" t="str">
        <f>countif(rawdata!$J118:$AB118,"="&amp;K$5&amp;"_*")</f>
        <v>1</v>
      </c>
    </row>
    <row r="123">
      <c r="B123" t="str">
        <f t="shared" si="1"/>
        <v/>
      </c>
      <c r="C123" t="str">
        <f>rawdata!C119</f>
        <v>Racer</v>
      </c>
      <c r="D123" t="str">
        <f>rawdata!D119</f>
        <v>activetheory</v>
      </c>
      <c r="E123" t="str">
        <f t="shared" si="2"/>
        <v/>
      </c>
      <c r="F123" t="str">
        <f>countif(rawdata!$J119:$AB119,"="&amp;F$5&amp;"_*")</f>
        <v>2</v>
      </c>
      <c r="G123" t="str">
        <f>countif(rawdata!$J119:$AB119,"="&amp;G$5&amp;"_*")</f>
        <v>1</v>
      </c>
      <c r="H123" t="str">
        <f>countif(rawdata!$J119:$AB119,"="&amp;H$5&amp;"_*")</f>
        <v>1</v>
      </c>
      <c r="I123" t="str">
        <f>countif(rawdata!$J119:$AB119,"="&amp;I$5&amp;"_*")</f>
        <v>1</v>
      </c>
      <c r="J123" t="str">
        <f>countif(rawdata!$J119:$AB119,"="&amp;J$5&amp;"_*")</f>
        <v>1</v>
      </c>
      <c r="K123" t="str">
        <f>countif(rawdata!$J119:$AB119,"="&amp;K$5&amp;"_*")</f>
        <v>1</v>
      </c>
    </row>
    <row r="124">
      <c r="B124" t="str">
        <f t="shared" si="1"/>
        <v/>
      </c>
      <c r="C124" t="str">
        <f>rawdata!C120</f>
        <v>Mullenlowe website</v>
      </c>
      <c r="D124" t="str">
        <f>rawdata!D120</f>
        <v>Mullenlowe</v>
      </c>
      <c r="E124" t="str">
        <f t="shared" si="2"/>
        <v/>
      </c>
      <c r="F124" t="str">
        <f>countif(rawdata!$J120:$AB120,"="&amp;F$5&amp;"_*")</f>
        <v>2</v>
      </c>
      <c r="G124" t="str">
        <f>countif(rawdata!$J120:$AB120,"="&amp;G$5&amp;"_*")</f>
        <v>1</v>
      </c>
      <c r="H124" t="str">
        <f>countif(rawdata!$J120:$AB120,"="&amp;H$5&amp;"_*")</f>
        <v>1</v>
      </c>
      <c r="I124" t="str">
        <f>countif(rawdata!$J120:$AB120,"="&amp;I$5&amp;"_*")</f>
        <v>1</v>
      </c>
      <c r="J124" t="str">
        <f>countif(rawdata!$J120:$AB120,"="&amp;J$5&amp;"_*")</f>
        <v>1</v>
      </c>
      <c r="K124" t="str">
        <f>countif(rawdata!$J120:$AB120,"="&amp;K$5&amp;"_*")</f>
        <v>1</v>
      </c>
    </row>
    <row r="125">
      <c r="B125" t="str">
        <f t="shared" si="1"/>
        <v/>
      </c>
      <c r="C125" t="str">
        <f>rawdata!C121</f>
        <v>One card for all </v>
      </c>
      <c r="D125" t="str">
        <f>rawdata!D121</f>
        <v>Mullenlowe</v>
      </c>
      <c r="E125" t="str">
        <f t="shared" si="2"/>
        <v/>
      </c>
      <c r="F125" t="str">
        <f>countif(rawdata!$J121:$AB121,"="&amp;F$5&amp;"_*")</f>
        <v>2</v>
      </c>
      <c r="G125" t="str">
        <f>countif(rawdata!$J121:$AB121,"="&amp;G$5&amp;"_*")</f>
        <v>1</v>
      </c>
      <c r="H125" t="str">
        <f>countif(rawdata!$J121:$AB121,"="&amp;H$5&amp;"_*")</f>
        <v>1</v>
      </c>
      <c r="I125" t="str">
        <f>countif(rawdata!$J121:$AB121,"="&amp;I$5&amp;"_*")</f>
        <v>1</v>
      </c>
      <c r="J125" t="str">
        <f>countif(rawdata!$J121:$AB121,"="&amp;J$5&amp;"_*")</f>
        <v>1</v>
      </c>
      <c r="K125" t="str">
        <f>countif(rawdata!$J121:$AB121,"="&amp;K$5&amp;"_*")</f>
        <v>1</v>
      </c>
    </row>
    <row r="126">
      <c r="B126" t="str">
        <f t="shared" si="1"/>
        <v/>
      </c>
      <c r="C126" t="str">
        <f>rawdata!C122</f>
        <v>#NYCTAKEOFF</v>
      </c>
      <c r="D126" t="str">
        <f>rawdata!D122</f>
        <v>Mullenlowe</v>
      </c>
      <c r="E126" t="str">
        <f t="shared" si="2"/>
        <v/>
      </c>
      <c r="F126" t="str">
        <f>countif(rawdata!$J122:$AB122,"="&amp;F$5&amp;"_*")</f>
        <v>2</v>
      </c>
      <c r="G126" t="str">
        <f>countif(rawdata!$J122:$AB122,"="&amp;G$5&amp;"_*")</f>
        <v>1</v>
      </c>
      <c r="H126" t="str">
        <f>countif(rawdata!$J122:$AB122,"="&amp;H$5&amp;"_*")</f>
        <v>1</v>
      </c>
      <c r="I126" t="str">
        <f>countif(rawdata!$J122:$AB122,"="&amp;I$5&amp;"_*")</f>
        <v>1</v>
      </c>
      <c r="J126" t="str">
        <f>countif(rawdata!$J122:$AB122,"="&amp;J$5&amp;"_*")</f>
        <v>1</v>
      </c>
      <c r="K126" t="str">
        <f>countif(rawdata!$J122:$AB122,"="&amp;K$5&amp;"_*")</f>
        <v>1</v>
      </c>
    </row>
    <row r="127">
      <c r="B127" t="str">
        <f t="shared" si="1"/>
        <v/>
      </c>
      <c r="C127" t="str">
        <f>rawdata!C123</f>
        <v>KILL FOR A PENCIL</v>
      </c>
      <c r="D127" t="str">
        <f>rawdata!D123</f>
        <v>Mullenlowe</v>
      </c>
      <c r="E127" t="str">
        <f t="shared" si="2"/>
        <v/>
      </c>
      <c r="F127" t="str">
        <f>countif(rawdata!$J123:$AB123,"="&amp;F$5&amp;"_*")</f>
        <v>1</v>
      </c>
      <c r="G127" t="str">
        <f>countif(rawdata!$J123:$AB123,"="&amp;G$5&amp;"_*")</f>
        <v>1</v>
      </c>
      <c r="H127" t="str">
        <f>countif(rawdata!$J123:$AB123,"="&amp;H$5&amp;"_*")</f>
        <v>1</v>
      </c>
      <c r="I127" t="str">
        <f>countif(rawdata!$J123:$AB123,"="&amp;I$5&amp;"_*")</f>
        <v>1</v>
      </c>
      <c r="J127" t="str">
        <f>countif(rawdata!$J123:$AB123,"="&amp;J$5&amp;"_*")</f>
        <v>2</v>
      </c>
      <c r="K127" t="str">
        <f>countif(rawdata!$J123:$AB123,"="&amp;K$5&amp;"_*")</f>
        <v>1</v>
      </c>
    </row>
    <row r="128">
      <c r="B128" t="str">
        <f t="shared" si="1"/>
        <v/>
      </c>
      <c r="C128" t="str">
        <f>rawdata!C124</f>
        <v>HATER TRANSLATOR</v>
      </c>
      <c r="D128" t="str">
        <f>rawdata!D124</f>
        <v>Mullenlowe</v>
      </c>
      <c r="E128" t="str">
        <f t="shared" si="2"/>
        <v/>
      </c>
      <c r="F128" t="str">
        <f>countif(rawdata!$J124:$AB124,"="&amp;F$5&amp;"_*")</f>
        <v>1</v>
      </c>
      <c r="G128" t="str">
        <f>countif(rawdata!$J124:$AB124,"="&amp;G$5&amp;"_*")</f>
        <v>1</v>
      </c>
      <c r="H128" t="str">
        <f>countif(rawdata!$J124:$AB124,"="&amp;H$5&amp;"_*")</f>
        <v>1</v>
      </c>
      <c r="I128" t="str">
        <f>countif(rawdata!$J124:$AB124,"="&amp;I$5&amp;"_*")</f>
        <v>1</v>
      </c>
      <c r="J128" t="str">
        <f>countif(rawdata!$J124:$AB124,"="&amp;J$5&amp;"_*")</f>
        <v>1</v>
      </c>
      <c r="K128" t="str">
        <f>countif(rawdata!$J124:$AB124,"="&amp;K$5&amp;"_*")</f>
        <v>1</v>
      </c>
    </row>
    <row r="129">
      <c r="B129" t="str">
        <f t="shared" si="1"/>
        <v/>
      </c>
      <c r="C129" t="str">
        <f>rawdata!C125</f>
        <v>BAGGAGE CLAIM GAME</v>
      </c>
      <c r="D129" t="str">
        <f>rawdata!D125</f>
        <v>Mullenlowe</v>
      </c>
      <c r="E129" t="str">
        <f t="shared" si="2"/>
        <v/>
      </c>
      <c r="F129" t="str">
        <f>countif(rawdata!$J125:$AB125,"="&amp;F$5&amp;"_*")</f>
        <v>2</v>
      </c>
      <c r="G129" t="str">
        <f>countif(rawdata!$J125:$AB125,"="&amp;G$5&amp;"_*")</f>
        <v>1</v>
      </c>
      <c r="H129" t="str">
        <f>countif(rawdata!$J125:$AB125,"="&amp;H$5&amp;"_*")</f>
        <v>1</v>
      </c>
      <c r="I129" t="str">
        <f>countif(rawdata!$J125:$AB125,"="&amp;I$5&amp;"_*")</f>
        <v>1</v>
      </c>
      <c r="J129" t="str">
        <f>countif(rawdata!$J125:$AB125,"="&amp;J$5&amp;"_*")</f>
        <v>1</v>
      </c>
      <c r="K129" t="str">
        <f>countif(rawdata!$J125:$AB125,"="&amp;K$5&amp;"_*")</f>
        <v>2</v>
      </c>
    </row>
    <row r="130">
      <c r="B130" t="str">
        <f t="shared" si="1"/>
        <v/>
      </c>
      <c r="C130" t="str">
        <f>rawdata!C126</f>
        <v>IN ORDER TO CONTROL</v>
      </c>
      <c r="D130" t="str">
        <f>rawdata!D126</f>
        <v>Nota Bene</v>
      </c>
      <c r="E130" t="str">
        <f t="shared" si="2"/>
        <v/>
      </c>
      <c r="F130" t="str">
        <f>countif(rawdata!$J126:$AB126,"="&amp;F$5&amp;"_*")</f>
        <v>1</v>
      </c>
      <c r="G130" t="str">
        <f>countif(rawdata!$J126:$AB126,"="&amp;G$5&amp;"_*")</f>
        <v>1</v>
      </c>
      <c r="H130" t="str">
        <f>countif(rawdata!$J126:$AB126,"="&amp;H$5&amp;"_*")</f>
        <v>1</v>
      </c>
      <c r="I130" t="str">
        <f>countif(rawdata!$J126:$AB126,"="&amp;I$5&amp;"_*")</f>
        <v>1</v>
      </c>
      <c r="J130" t="str">
        <f>countif(rawdata!$J126:$AB126,"="&amp;J$5&amp;"_*")</f>
        <v>2</v>
      </c>
      <c r="K130" t="str">
        <f>countif(rawdata!$J126:$AB126,"="&amp;K$5&amp;"_*")</f>
        <v>1</v>
      </c>
    </row>
    <row r="131">
      <c r="B131" t="str">
        <f t="shared" si="1"/>
        <v/>
      </c>
      <c r="C131" t="str">
        <f>rawdata!C127</f>
        <v>VOLKSWAGEN ARENA</v>
      </c>
      <c r="D131" t="str">
        <f>rawdata!D127</f>
        <v>Nota Bene</v>
      </c>
      <c r="E131" t="str">
        <f t="shared" si="2"/>
        <v/>
      </c>
      <c r="F131" t="str">
        <f>countif(rawdata!$J127:$AB127,"="&amp;F$5&amp;"_*")</f>
        <v>1</v>
      </c>
      <c r="G131" t="str">
        <f>countif(rawdata!$J127:$AB127,"="&amp;G$5&amp;"_*")</f>
        <v>1</v>
      </c>
      <c r="H131" t="str">
        <f>countif(rawdata!$J127:$AB127,"="&amp;H$5&amp;"_*")</f>
        <v>1</v>
      </c>
      <c r="I131" t="str">
        <f>countif(rawdata!$J127:$AB127,"="&amp;I$5&amp;"_*")</f>
        <v>1</v>
      </c>
      <c r="J131" t="str">
        <f>countif(rawdata!$J127:$AB127,"="&amp;J$5&amp;"_*")</f>
        <v>1</v>
      </c>
      <c r="K131" t="str">
        <f>countif(rawdata!$J127:$AB127,"="&amp;K$5&amp;"_*")</f>
        <v>1</v>
      </c>
    </row>
    <row r="132">
      <c r="B132" t="str">
        <f t="shared" si="1"/>
        <v/>
      </c>
      <c r="C132" t="str">
        <f>rawdata!C128</f>
        <v>AMBER'10</v>
      </c>
      <c r="D132" t="str">
        <f>rawdata!D128</f>
        <v>Nota Bene</v>
      </c>
      <c r="E132" t="str">
        <f t="shared" si="2"/>
        <v/>
      </c>
      <c r="F132" t="str">
        <f>countif(rawdata!$J128:$AB128,"="&amp;F$5&amp;"_*")</f>
        <v>1</v>
      </c>
      <c r="G132" t="str">
        <f>countif(rawdata!$J128:$AB128,"="&amp;G$5&amp;"_*")</f>
        <v>1</v>
      </c>
      <c r="H132" t="str">
        <f>countif(rawdata!$J128:$AB128,"="&amp;H$5&amp;"_*")</f>
        <v>1</v>
      </c>
      <c r="I132" t="str">
        <f>countif(rawdata!$J128:$AB128,"="&amp;I$5&amp;"_*")</f>
        <v>1</v>
      </c>
      <c r="J132" t="str">
        <f>countif(rawdata!$J128:$AB128,"="&amp;J$5&amp;"_*")</f>
        <v>1</v>
      </c>
      <c r="K132" t="str">
        <f>countif(rawdata!$J128:$AB128,"="&amp;K$5&amp;"_*")</f>
        <v>1</v>
      </c>
    </row>
    <row r="133">
      <c r="B133" t="str">
        <f t="shared" si="1"/>
        <v/>
      </c>
      <c r="C133" t="str">
        <f>rawdata!C129</f>
        <v>PERA PALACE HOTEL - ABSTRACT PART, GRAND OPENING</v>
      </c>
      <c r="D133" t="str">
        <f>rawdata!D129</f>
        <v>Nota Bene</v>
      </c>
      <c r="E133" t="str">
        <f t="shared" si="2"/>
        <v/>
      </c>
      <c r="F133" t="str">
        <f>countif(rawdata!$J129:$AB129,"="&amp;F$5&amp;"_*")</f>
        <v>2</v>
      </c>
      <c r="G133" t="str">
        <f>countif(rawdata!$J129:$AB129,"="&amp;G$5&amp;"_*")</f>
        <v>1</v>
      </c>
      <c r="H133" t="str">
        <f>countif(rawdata!$J129:$AB129,"="&amp;H$5&amp;"_*")</f>
        <v>1</v>
      </c>
      <c r="I133" t="str">
        <f>countif(rawdata!$J129:$AB129,"="&amp;I$5&amp;"_*")</f>
        <v>1</v>
      </c>
      <c r="J133" t="str">
        <f>countif(rawdata!$J129:$AB129,"="&amp;J$5&amp;"_*")</f>
        <v>1</v>
      </c>
      <c r="K133" t="str">
        <f>countif(rawdata!$J129:$AB129,"="&amp;K$5&amp;"_*")</f>
        <v>1</v>
      </c>
    </row>
    <row r="134">
      <c r="B134" t="str">
        <f t="shared" si="1"/>
        <v/>
      </c>
      <c r="C134" t="str">
        <f>rawdata!C130</f>
        <v>Notional Field </v>
      </c>
      <c r="D134" t="str">
        <f>rawdata!D130</f>
        <v>Cuppetelli and Mendoza</v>
      </c>
      <c r="E134" t="str">
        <f t="shared" si="2"/>
        <v/>
      </c>
      <c r="F134" t="str">
        <f>countif(rawdata!$J130:$AB130,"="&amp;F$5&amp;"_*")</f>
        <v>2</v>
      </c>
      <c r="G134" t="str">
        <f>countif(rawdata!$J130:$AB130,"="&amp;G$5&amp;"_*")</f>
        <v>1</v>
      </c>
      <c r="H134" t="str">
        <f>countif(rawdata!$J130:$AB130,"="&amp;H$5&amp;"_*")</f>
        <v>1</v>
      </c>
      <c r="I134" t="str">
        <f>countif(rawdata!$J130:$AB130,"="&amp;I$5&amp;"_*")</f>
        <v>1</v>
      </c>
      <c r="J134" t="str">
        <f>countif(rawdata!$J130:$AB130,"="&amp;J$5&amp;"_*")</f>
        <v>1</v>
      </c>
      <c r="K134" t="str">
        <f>countif(rawdata!$J130:$AB130,"="&amp;K$5&amp;"_*")</f>
        <v>1</v>
      </c>
    </row>
    <row r="135">
      <c r="B135" t="str">
        <f t="shared" si="1"/>
        <v/>
      </c>
      <c r="C135" t="str">
        <f>rawdata!C131</f>
        <v>Interference Pool </v>
      </c>
      <c r="D135" t="str">
        <f>rawdata!D131</f>
        <v>Cuppetelli and Mendoza</v>
      </c>
      <c r="E135" t="str">
        <f t="shared" si="2"/>
        <v/>
      </c>
      <c r="F135" t="str">
        <f>countif(rawdata!$J131:$AB131,"="&amp;F$5&amp;"_*")</f>
        <v>1</v>
      </c>
      <c r="G135" t="str">
        <f>countif(rawdata!$J131:$AB131,"="&amp;G$5&amp;"_*")</f>
        <v>1</v>
      </c>
      <c r="H135" t="str">
        <f>countif(rawdata!$J131:$AB131,"="&amp;H$5&amp;"_*")</f>
        <v>1</v>
      </c>
      <c r="I135" t="str">
        <f>countif(rawdata!$J131:$AB131,"="&amp;I$5&amp;"_*")</f>
        <v>1</v>
      </c>
      <c r="J135" t="str">
        <f>countif(rawdata!$J131:$AB131,"="&amp;J$5&amp;"_*")</f>
        <v>1</v>
      </c>
      <c r="K135" t="str">
        <f>countif(rawdata!$J131:$AB131,"="&amp;K$5&amp;"_*")</f>
        <v>1</v>
      </c>
    </row>
    <row r="136">
      <c r="B136" t="str">
        <f t="shared" si="1"/>
        <v/>
      </c>
      <c r="C136" t="str">
        <f>rawdata!C132</f>
        <v>Transition</v>
      </c>
      <c r="D136" t="str">
        <f>rawdata!D132</f>
        <v>Cuppetelli and Mendoza</v>
      </c>
      <c r="E136" t="str">
        <f t="shared" si="2"/>
        <v/>
      </c>
      <c r="F136" t="str">
        <f>countif(rawdata!$J132:$AB132,"="&amp;F$5&amp;"_*")</f>
        <v>1</v>
      </c>
      <c r="G136" t="str">
        <f>countif(rawdata!$J132:$AB132,"="&amp;G$5&amp;"_*")</f>
        <v>1</v>
      </c>
      <c r="H136" t="str">
        <f>countif(rawdata!$J132:$AB132,"="&amp;H$5&amp;"_*")</f>
        <v>1</v>
      </c>
      <c r="I136" t="str">
        <f>countif(rawdata!$J132:$AB132,"="&amp;I$5&amp;"_*")</f>
        <v>1</v>
      </c>
      <c r="J136" t="str">
        <f>countif(rawdata!$J132:$AB132,"="&amp;J$5&amp;"_*")</f>
        <v>1</v>
      </c>
      <c r="K136" t="str">
        <f>countif(rawdata!$J132:$AB132,"="&amp;K$5&amp;"_*")</f>
        <v>1</v>
      </c>
    </row>
    <row r="137">
      <c r="B137" t="str">
        <f t="shared" si="1"/>
        <v/>
      </c>
      <c r="C137" t="str">
        <f>rawdata!C133</f>
        <v>Standing Wave</v>
      </c>
      <c r="D137" t="str">
        <f>rawdata!D133</f>
        <v>Cuppetelli and Mendoza</v>
      </c>
      <c r="E137" t="str">
        <f t="shared" si="2"/>
        <v/>
      </c>
      <c r="F137" t="str">
        <f>countif(rawdata!$J133:$AB133,"="&amp;F$5&amp;"_*")</f>
        <v>1</v>
      </c>
      <c r="G137" t="str">
        <f>countif(rawdata!$J133:$AB133,"="&amp;G$5&amp;"_*")</f>
        <v>1</v>
      </c>
      <c r="H137" t="str">
        <f>countif(rawdata!$J133:$AB133,"="&amp;H$5&amp;"_*")</f>
        <v>1</v>
      </c>
      <c r="I137" t="str">
        <f>countif(rawdata!$J133:$AB133,"="&amp;I$5&amp;"_*")</f>
        <v>1</v>
      </c>
      <c r="J137" t="str">
        <f>countif(rawdata!$J133:$AB133,"="&amp;J$5&amp;"_*")</f>
        <v>1</v>
      </c>
      <c r="K137" t="str">
        <f>countif(rawdata!$J133:$AB133,"="&amp;K$5&amp;"_*")</f>
        <v>1</v>
      </c>
    </row>
    <row r="138">
      <c r="B138" t="str">
        <f t="shared" si="1"/>
        <v/>
      </c>
      <c r="C138" t="str">
        <f>rawdata!C134</f>
        <v>INTERACTIVE SHOWCASE DOKU</v>
      </c>
      <c r="D138" t="str">
        <f>rawdata!D134</f>
        <v>Grosse8</v>
      </c>
      <c r="E138" t="str">
        <f t="shared" si="2"/>
        <v/>
      </c>
      <c r="F138" t="str">
        <f>countif(rawdata!$J134:$AB134,"="&amp;F$5&amp;"_*")</f>
        <v>1</v>
      </c>
      <c r="G138" t="str">
        <f>countif(rawdata!$J134:$AB134,"="&amp;G$5&amp;"_*")</f>
        <v>1</v>
      </c>
      <c r="H138" t="str">
        <f>countif(rawdata!$J134:$AB134,"="&amp;H$5&amp;"_*")</f>
        <v>1</v>
      </c>
      <c r="I138" t="str">
        <f>countif(rawdata!$J134:$AB134,"="&amp;I$5&amp;"_*")</f>
        <v>1</v>
      </c>
      <c r="J138" t="str">
        <f>countif(rawdata!$J134:$AB134,"="&amp;J$5&amp;"_*")</f>
        <v>2</v>
      </c>
      <c r="K138" t="str">
        <f>countif(rawdata!$J134:$AB134,"="&amp;K$5&amp;"_*")</f>
        <v>1</v>
      </c>
    </row>
    <row r="139">
      <c r="B139" t="str">
        <f t="shared" si="1"/>
        <v/>
      </c>
      <c r="C139" t="str">
        <f>rawdata!C135</f>
        <v>Masquerade Mask</v>
      </c>
      <c r="D139" t="str">
        <f>rawdata!D135</f>
        <v>Algorithm</v>
      </c>
      <c r="E139" t="str">
        <f t="shared" si="2"/>
        <v/>
      </c>
      <c r="F139" t="str">
        <f>countif(rawdata!$J135:$AB135,"="&amp;F$5&amp;"_*")</f>
        <v>1</v>
      </c>
      <c r="G139" t="str">
        <f>countif(rawdata!$J135:$AB135,"="&amp;G$5&amp;"_*")</f>
        <v>1</v>
      </c>
      <c r="H139" t="str">
        <f>countif(rawdata!$J135:$AB135,"="&amp;H$5&amp;"_*")</f>
        <v>1</v>
      </c>
      <c r="I139" t="str">
        <f>countif(rawdata!$J135:$AB135,"="&amp;I$5&amp;"_*")</f>
        <v>1</v>
      </c>
      <c r="J139" t="str">
        <f>countif(rawdata!$J135:$AB135,"="&amp;J$5&amp;"_*")</f>
        <v>2</v>
      </c>
      <c r="K139" t="str">
        <f>countif(rawdata!$J135:$AB135,"="&amp;K$5&amp;"_*")</f>
        <v>1</v>
      </c>
    </row>
    <row r="140">
      <c r="B140" t="str">
        <f t="shared" si="1"/>
        <v/>
      </c>
      <c r="C140" t="str">
        <f>rawdata!C136</f>
        <v>Quantum Space / interactive room</v>
      </c>
      <c r="D140" t="str">
        <f>rawdata!D136</f>
        <v>Kuflex</v>
      </c>
      <c r="E140" t="str">
        <f t="shared" si="2"/>
        <v/>
      </c>
      <c r="F140" t="str">
        <f>countif(rawdata!$J136:$AB136,"="&amp;F$5&amp;"_*")</f>
        <v>1</v>
      </c>
      <c r="G140" t="str">
        <f>countif(rawdata!$J136:$AB136,"="&amp;G$5&amp;"_*")</f>
        <v>2</v>
      </c>
      <c r="H140" t="str">
        <f>countif(rawdata!$J136:$AB136,"="&amp;H$5&amp;"_*")</f>
        <v>1</v>
      </c>
      <c r="I140" t="str">
        <f>countif(rawdata!$J136:$AB136,"="&amp;I$5&amp;"_*")</f>
        <v>1</v>
      </c>
      <c r="J140" t="str">
        <f>countif(rawdata!$J136:$AB136,"="&amp;J$5&amp;"_*")</f>
        <v>1</v>
      </c>
      <c r="K140" t="str">
        <f>countif(rawdata!$J136:$AB136,"="&amp;K$5&amp;"_*")</f>
        <v>1</v>
      </c>
    </row>
    <row r="141">
      <c r="B141" t="str">
        <f t="shared" si="1"/>
        <v/>
      </c>
      <c r="C141" t="str">
        <f>rawdata!C137</f>
        <v>nCode</v>
      </c>
      <c r="D141" t="str">
        <f>rawdata!D137</f>
        <v>Kuflex</v>
      </c>
      <c r="E141" t="str">
        <f t="shared" si="2"/>
        <v/>
      </c>
      <c r="F141" t="str">
        <f>countif(rawdata!$J137:$AB137,"="&amp;F$5&amp;"_*")</f>
        <v>1</v>
      </c>
      <c r="G141" t="str">
        <f>countif(rawdata!$J137:$AB137,"="&amp;G$5&amp;"_*")</f>
        <v>1</v>
      </c>
      <c r="H141" t="str">
        <f>countif(rawdata!$J137:$AB137,"="&amp;H$5&amp;"_*")</f>
        <v>1</v>
      </c>
      <c r="I141" t="str">
        <f>countif(rawdata!$J137:$AB137,"="&amp;I$5&amp;"_*")</f>
        <v>1</v>
      </c>
      <c r="J141" t="str">
        <f>countif(rawdata!$J137:$AB137,"="&amp;J$5&amp;"_*")</f>
        <v>1</v>
      </c>
      <c r="K141" t="str">
        <f>countif(rawdata!$J137:$AB137,"="&amp;K$5&amp;"_*")</f>
        <v>1</v>
      </c>
    </row>
    <row r="142">
      <c r="B142" t="str">
        <f t="shared" si="1"/>
        <v/>
      </c>
      <c r="C142" t="str">
        <f>rawdata!C138</f>
        <v>Museum Guides</v>
      </c>
      <c r="D142" t="str">
        <f>rawdata!D138</f>
        <v>Kuflex</v>
      </c>
      <c r="E142" t="str">
        <f t="shared" si="2"/>
        <v/>
      </c>
      <c r="F142" t="str">
        <f>countif(rawdata!$J138:$AB138,"="&amp;F$5&amp;"_*")</f>
        <v>1</v>
      </c>
      <c r="G142" t="str">
        <f>countif(rawdata!$J138:$AB138,"="&amp;G$5&amp;"_*")</f>
        <v>1</v>
      </c>
      <c r="H142" t="str">
        <f>countif(rawdata!$J138:$AB138,"="&amp;H$5&amp;"_*")</f>
        <v>1</v>
      </c>
      <c r="I142" t="str">
        <f>countif(rawdata!$J138:$AB138,"="&amp;I$5&amp;"_*")</f>
        <v>1</v>
      </c>
      <c r="J142" t="str">
        <f>countif(rawdata!$J138:$AB138,"="&amp;J$5&amp;"_*")</f>
        <v>1</v>
      </c>
      <c r="K142" t="str">
        <f>countif(rawdata!$J138:$AB138,"="&amp;K$5&amp;"_*")</f>
        <v>1</v>
      </c>
    </row>
    <row r="143">
      <c r="B143" t="str">
        <f t="shared" si="1"/>
        <v/>
      </c>
      <c r="C143" t="str">
        <f>rawdata!C139</f>
        <v>Surface</v>
      </c>
      <c r="D143" t="str">
        <f>rawdata!D139</f>
        <v>Kuflex</v>
      </c>
      <c r="E143" t="str">
        <f t="shared" si="2"/>
        <v/>
      </c>
      <c r="F143" t="str">
        <f>countif(rawdata!$J139:$AB139,"="&amp;F$5&amp;"_*")</f>
        <v>1</v>
      </c>
      <c r="G143" t="str">
        <f>countif(rawdata!$J139:$AB139,"="&amp;G$5&amp;"_*")</f>
        <v>1</v>
      </c>
      <c r="H143" t="str">
        <f>countif(rawdata!$J139:$AB139,"="&amp;H$5&amp;"_*")</f>
        <v>1</v>
      </c>
      <c r="I143" t="str">
        <f>countif(rawdata!$J139:$AB139,"="&amp;I$5&amp;"_*")</f>
        <v>1</v>
      </c>
      <c r="J143" t="str">
        <f>countif(rawdata!$J139:$AB139,"="&amp;J$5&amp;"_*")</f>
        <v>1</v>
      </c>
      <c r="K143" t="str">
        <f>countif(rawdata!$J139:$AB139,"="&amp;K$5&amp;"_*")</f>
        <v>1</v>
      </c>
    </row>
    <row r="144">
      <c r="B144" t="str">
        <f t="shared" si="1"/>
        <v/>
      </c>
      <c r="C144" t="str">
        <f>rawdata!C140</f>
        <v>Microsoft Icons</v>
      </c>
      <c r="D144" t="str">
        <f>rawdata!D140</f>
        <v>Kuflex</v>
      </c>
      <c r="E144" t="str">
        <f t="shared" si="2"/>
        <v/>
      </c>
      <c r="F144" t="str">
        <f>countif(rawdata!$J140:$AB140,"="&amp;F$5&amp;"_*")</f>
        <v>1</v>
      </c>
      <c r="G144" t="str">
        <f>countif(rawdata!$J140:$AB140,"="&amp;G$5&amp;"_*")</f>
        <v>1</v>
      </c>
      <c r="H144" t="str">
        <f>countif(rawdata!$J140:$AB140,"="&amp;H$5&amp;"_*")</f>
        <v>1</v>
      </c>
      <c r="I144" t="str">
        <f>countif(rawdata!$J140:$AB140,"="&amp;I$5&amp;"_*")</f>
        <v>1</v>
      </c>
      <c r="J144" t="str">
        <f>countif(rawdata!$J140:$AB140,"="&amp;J$5&amp;"_*")</f>
        <v>2</v>
      </c>
      <c r="K144" t="str">
        <f>countif(rawdata!$J140:$AB140,"="&amp;K$5&amp;"_*")</f>
        <v>1</v>
      </c>
    </row>
    <row r="145">
      <c r="B145" t="str">
        <f t="shared" si="1"/>
        <v/>
      </c>
      <c r="C145" t="str">
        <f>rawdata!C141</f>
        <v>Abstract Wall</v>
      </c>
      <c r="D145" t="str">
        <f>rawdata!D141</f>
        <v>Kuflex</v>
      </c>
      <c r="E145" t="str">
        <f t="shared" si="2"/>
        <v/>
      </c>
      <c r="F145" t="str">
        <f>countif(rawdata!$J141:$AB141,"="&amp;F$5&amp;"_*")</f>
        <v>1</v>
      </c>
      <c r="G145" t="str">
        <f>countif(rawdata!$J141:$AB141,"="&amp;G$5&amp;"_*")</f>
        <v>1</v>
      </c>
      <c r="H145" t="str">
        <f>countif(rawdata!$J141:$AB141,"="&amp;H$5&amp;"_*")</f>
        <v>1</v>
      </c>
      <c r="I145" t="str">
        <f>countif(rawdata!$J141:$AB141,"="&amp;I$5&amp;"_*")</f>
        <v>1</v>
      </c>
      <c r="J145" t="str">
        <f>countif(rawdata!$J141:$AB141,"="&amp;J$5&amp;"_*")</f>
        <v>1</v>
      </c>
      <c r="K145" t="str">
        <f>countif(rawdata!$J141:$AB141,"="&amp;K$5&amp;"_*")</f>
        <v>1</v>
      </c>
    </row>
    <row r="146">
      <c r="B146" t="str">
        <f t="shared" si="1"/>
        <v/>
      </c>
      <c r="C146" t="str">
        <f>rawdata!C142</f>
        <v>Мотыльки</v>
      </c>
      <c r="D146" t="str">
        <f>rawdata!D142</f>
        <v>Kuflex</v>
      </c>
      <c r="E146" t="str">
        <f t="shared" si="2"/>
        <v/>
      </c>
      <c r="F146" t="str">
        <f>countif(rawdata!$J142:$AB142,"="&amp;F$5&amp;"_*")</f>
        <v>1</v>
      </c>
      <c r="G146" t="str">
        <f>countif(rawdata!$J142:$AB142,"="&amp;G$5&amp;"_*")</f>
        <v>1</v>
      </c>
      <c r="H146" t="str">
        <f>countif(rawdata!$J142:$AB142,"="&amp;H$5&amp;"_*")</f>
        <v>1</v>
      </c>
      <c r="I146" t="str">
        <f>countif(rawdata!$J142:$AB142,"="&amp;I$5&amp;"_*")</f>
        <v>1</v>
      </c>
      <c r="J146" t="str">
        <f>countif(rawdata!$J142:$AB142,"="&amp;J$5&amp;"_*")</f>
        <v>2</v>
      </c>
      <c r="K146" t="str">
        <f>countif(rawdata!$J142:$AB142,"="&amp;K$5&amp;"_*")</f>
        <v>1</v>
      </c>
    </row>
    <row r="147">
      <c r="B147" t="str">
        <f t="shared" si="1"/>
        <v/>
      </c>
      <c r="C147" t="str">
        <f>rawdata!C143</f>
        <v>Interactive Volumetric Fog Display</v>
      </c>
      <c r="D147" t="str">
        <f>rawdata!D143</f>
        <v>?</v>
      </c>
      <c r="E147" t="str">
        <f t="shared" si="2"/>
        <v/>
      </c>
      <c r="F147" t="str">
        <f>countif(rawdata!$J143:$AB143,"="&amp;F$5&amp;"_*")</f>
        <v>2</v>
      </c>
      <c r="G147" t="str">
        <f>countif(rawdata!$J143:$AB143,"="&amp;G$5&amp;"_*")</f>
        <v>1</v>
      </c>
      <c r="H147" t="str">
        <f>countif(rawdata!$J143:$AB143,"="&amp;H$5&amp;"_*")</f>
        <v>1</v>
      </c>
      <c r="I147" t="str">
        <f>countif(rawdata!$J143:$AB143,"="&amp;I$5&amp;"_*")</f>
        <v>1</v>
      </c>
      <c r="J147" t="str">
        <f>countif(rawdata!$J143:$AB143,"="&amp;J$5&amp;"_*")</f>
        <v>1</v>
      </c>
      <c r="K147" t="str">
        <f>countif(rawdata!$J143:$AB143,"="&amp;K$5&amp;"_*")</f>
        <v>1</v>
      </c>
    </row>
    <row r="148">
      <c r="B148" t="str">
        <f t="shared" si="1"/>
        <v/>
      </c>
      <c r="C148" t="str">
        <f>rawdata!C144</f>
        <v>"Let's Get Aquatic" Game</v>
      </c>
      <c r="D148" t="str">
        <f>rawdata!D144</f>
        <v>KNI</v>
      </c>
      <c r="E148" t="str">
        <f t="shared" si="2"/>
        <v/>
      </c>
      <c r="F148" t="str">
        <f>countif(rawdata!$J144:$AB144,"="&amp;F$5&amp;"_*")</f>
        <v>1</v>
      </c>
      <c r="G148" t="str">
        <f>countif(rawdata!$J144:$AB144,"="&amp;G$5&amp;"_*")</f>
        <v>1</v>
      </c>
      <c r="H148" t="str">
        <f>countif(rawdata!$J144:$AB144,"="&amp;H$5&amp;"_*")</f>
        <v>1</v>
      </c>
      <c r="I148" t="str">
        <f>countif(rawdata!$J144:$AB144,"="&amp;I$5&amp;"_*")</f>
        <v>1</v>
      </c>
      <c r="J148" t="str">
        <f>countif(rawdata!$J144:$AB144,"="&amp;J$5&amp;"_*")</f>
        <v>1</v>
      </c>
      <c r="K148" t="str">
        <f>countif(rawdata!$J144:$AB144,"="&amp;K$5&amp;"_*")</f>
        <v>1</v>
      </c>
    </row>
    <row r="149">
      <c r="B149" t="str">
        <f t="shared" si="1"/>
        <v/>
      </c>
      <c r="C149" t="str">
        <f>rawdata!C145</f>
        <v>ANTRUM INSTALLATION</v>
      </c>
      <c r="D149" t="str">
        <f>rawdata!D145</f>
        <v>Konstantin Nikitin</v>
      </c>
      <c r="E149" t="str">
        <f t="shared" si="2"/>
        <v/>
      </c>
      <c r="F149" t="str">
        <f>countif(rawdata!$J145:$AB145,"="&amp;F$5&amp;"_*")</f>
        <v>2</v>
      </c>
      <c r="G149" t="str">
        <f>countif(rawdata!$J145:$AB145,"="&amp;G$5&amp;"_*")</f>
        <v>2</v>
      </c>
      <c r="H149" t="str">
        <f>countif(rawdata!$J145:$AB145,"="&amp;H$5&amp;"_*")</f>
        <v>1</v>
      </c>
      <c r="I149" t="str">
        <f>countif(rawdata!$J145:$AB145,"="&amp;I$5&amp;"_*")</f>
        <v>2</v>
      </c>
      <c r="J149" t="str">
        <f>countif(rawdata!$J145:$AB145,"="&amp;J$5&amp;"_*")</f>
        <v>2</v>
      </c>
      <c r="K149" t="str">
        <f>countif(rawdata!$J145:$AB145,"="&amp;K$5&amp;"_*")</f>
        <v>1</v>
      </c>
    </row>
    <row r="150">
      <c r="B150" t="str">
        <f t="shared" si="1"/>
        <v/>
      </c>
      <c r="C150" t="str">
        <f>rawdata!C146</f>
        <v>160</v>
      </c>
      <c r="D150" t="str">
        <f>rawdata!D146</f>
        <v>Trafik</v>
      </c>
      <c r="E150" t="str">
        <f t="shared" si="2"/>
        <v/>
      </c>
      <c r="F150" t="str">
        <f>countif(rawdata!$J146:$AB146,"="&amp;F$5&amp;"_*")</f>
        <v>2</v>
      </c>
      <c r="G150" t="str">
        <f>countif(rawdata!$J146:$AB146,"="&amp;G$5&amp;"_*")</f>
        <v>1</v>
      </c>
      <c r="H150" t="str">
        <f>countif(rawdata!$J146:$AB146,"="&amp;H$5&amp;"_*")</f>
        <v>1</v>
      </c>
      <c r="I150" t="str">
        <f>countif(rawdata!$J146:$AB146,"="&amp;I$5&amp;"_*")</f>
        <v>1</v>
      </c>
      <c r="J150" t="str">
        <f>countif(rawdata!$J146:$AB146,"="&amp;J$5&amp;"_*")</f>
        <v>2</v>
      </c>
      <c r="K150" t="str">
        <f>countif(rawdata!$J146:$AB146,"="&amp;K$5&amp;"_*")</f>
        <v>1</v>
      </c>
    </row>
    <row r="151">
      <c r="B151" t="str">
        <f t="shared" si="1"/>
        <v/>
      </c>
      <c r="C151" t="str">
        <f>rawdata!C147</f>
        <v>Electronic University</v>
      </c>
      <c r="D151" t="str">
        <f>rawdata!D147</f>
        <v>InteractiveLab</v>
      </c>
      <c r="E151" t="str">
        <f t="shared" si="2"/>
        <v/>
      </c>
      <c r="F151" t="str">
        <f>countif(rawdata!$J147:$AB147,"="&amp;F$5&amp;"_*")</f>
        <v>2</v>
      </c>
      <c r="G151" t="str">
        <f>countif(rawdata!$J147:$AB147,"="&amp;G$5&amp;"_*")</f>
        <v>2</v>
      </c>
      <c r="H151" t="str">
        <f>countif(rawdata!$J147:$AB147,"="&amp;H$5&amp;"_*")</f>
        <v>1</v>
      </c>
      <c r="I151" t="str">
        <f>countif(rawdata!$J147:$AB147,"="&amp;I$5&amp;"_*")</f>
        <v>1</v>
      </c>
      <c r="J151" t="str">
        <f>countif(rawdata!$J147:$AB147,"="&amp;J$5&amp;"_*")</f>
        <v>2</v>
      </c>
      <c r="K151" t="str">
        <f>countif(rawdata!$J147:$AB147,"="&amp;K$5&amp;"_*")</f>
        <v>1</v>
      </c>
    </row>
    <row r="152">
      <c r="B152" t="str">
        <f t="shared" si="1"/>
        <v/>
      </c>
      <c r="C152" t="str">
        <f>rawdata!C148</f>
        <v>Audi q7 Virtual reality</v>
      </c>
      <c r="D152" t="str">
        <f>rawdata!D148</f>
        <v>InteractiveLab</v>
      </c>
      <c r="E152" t="str">
        <f t="shared" si="2"/>
        <v/>
      </c>
      <c r="F152" t="str">
        <f>countif(rawdata!$J148:$AB148,"="&amp;F$5&amp;"_*")</f>
        <v>1</v>
      </c>
      <c r="G152" t="str">
        <f>countif(rawdata!$J148:$AB148,"="&amp;G$5&amp;"_*")</f>
        <v>2</v>
      </c>
      <c r="H152" t="str">
        <f>countif(rawdata!$J148:$AB148,"="&amp;H$5&amp;"_*")</f>
        <v>1</v>
      </c>
      <c r="I152" t="str">
        <f>countif(rawdata!$J148:$AB148,"="&amp;I$5&amp;"_*")</f>
        <v>1</v>
      </c>
      <c r="J152" t="str">
        <f>countif(rawdata!$J148:$AB148,"="&amp;J$5&amp;"_*")</f>
        <v>2</v>
      </c>
      <c r="K152" t="str">
        <f>countif(rawdata!$J148:$AB148,"="&amp;K$5&amp;"_*")</f>
        <v>1</v>
      </c>
    </row>
    <row r="153">
      <c r="B153" t="str">
        <f t="shared" si="1"/>
        <v/>
      </c>
      <c r="C153" t="str">
        <f>rawdata!C149</f>
        <v>Unite 2012</v>
      </c>
      <c r="D153" t="str">
        <f>rawdata!D149</f>
        <v>InteractiveLab</v>
      </c>
      <c r="E153" t="str">
        <f t="shared" si="2"/>
        <v/>
      </c>
      <c r="F153" t="str">
        <f>countif(rawdata!$J149:$AB149,"="&amp;F$5&amp;"_*")</f>
        <v>2</v>
      </c>
      <c r="G153" t="str">
        <f>countif(rawdata!$J149:$AB149,"="&amp;G$5&amp;"_*")</f>
        <v>1</v>
      </c>
      <c r="H153" t="str">
        <f>countif(rawdata!$J149:$AB149,"="&amp;H$5&amp;"_*")</f>
        <v>1</v>
      </c>
      <c r="I153" t="str">
        <f>countif(rawdata!$J149:$AB149,"="&amp;I$5&amp;"_*")</f>
        <v>1</v>
      </c>
      <c r="J153" t="str">
        <f>countif(rawdata!$J149:$AB149,"="&amp;J$5&amp;"_*")</f>
        <v>2</v>
      </c>
      <c r="K153" t="str">
        <f>countif(rawdata!$J149:$AB149,"="&amp;K$5&amp;"_*")</f>
        <v>1</v>
      </c>
    </row>
    <row r="154">
      <c r="B154" t="str">
        <f t="shared" si="1"/>
        <v/>
      </c>
      <c r="C154" t="str">
        <f>rawdata!C150</f>
        <v>TELE2 Event</v>
      </c>
      <c r="D154" t="str">
        <f>rawdata!D150</f>
        <v>InteractiveLab</v>
      </c>
      <c r="E154" t="str">
        <f t="shared" si="2"/>
        <v/>
      </c>
      <c r="F154" t="str">
        <f>countif(rawdata!$J150:$AB150,"="&amp;F$5&amp;"_*")</f>
        <v>3</v>
      </c>
      <c r="G154" t="str">
        <f>countif(rawdata!$J150:$AB150,"="&amp;G$5&amp;"_*")</f>
        <v>1</v>
      </c>
      <c r="H154" t="str">
        <f>countif(rawdata!$J150:$AB150,"="&amp;H$5&amp;"_*")</f>
        <v>1</v>
      </c>
      <c r="I154" t="str">
        <f>countif(rawdata!$J150:$AB150,"="&amp;I$5&amp;"_*")</f>
        <v>1</v>
      </c>
      <c r="J154" t="str">
        <f>countif(rawdata!$J150:$AB150,"="&amp;J$5&amp;"_*")</f>
        <v>2</v>
      </c>
      <c r="K154" t="str">
        <f>countif(rawdata!$J150:$AB150,"="&amp;K$5&amp;"_*")</f>
        <v>1</v>
      </c>
    </row>
    <row r="155">
      <c r="B155" t="str">
        <f t="shared" si="1"/>
        <v/>
      </c>
      <c r="C155" t="str">
        <f>rawdata!C151</f>
        <v>Yota Voice Service Launch.</v>
      </c>
      <c r="D155" t="str">
        <f>rawdata!D151</f>
        <v>InteractiveLab</v>
      </c>
      <c r="E155" t="str">
        <f t="shared" si="2"/>
        <v/>
      </c>
      <c r="F155" t="str">
        <f>countif(rawdata!$J151:$AB151,"="&amp;F$5&amp;"_*")</f>
        <v>2</v>
      </c>
      <c r="G155" t="str">
        <f>countif(rawdata!$J151:$AB151,"="&amp;G$5&amp;"_*")</f>
        <v>1</v>
      </c>
      <c r="H155" t="str">
        <f>countif(rawdata!$J151:$AB151,"="&amp;H$5&amp;"_*")</f>
        <v>2</v>
      </c>
      <c r="I155" t="str">
        <f>countif(rawdata!$J151:$AB151,"="&amp;I$5&amp;"_*")</f>
        <v>1</v>
      </c>
      <c r="J155" t="str">
        <f>countif(rawdata!$J151:$AB151,"="&amp;J$5&amp;"_*")</f>
        <v>2</v>
      </c>
      <c r="K155" t="str">
        <f>countif(rawdata!$J151:$AB151,"="&amp;K$5&amp;"_*")</f>
        <v>1</v>
      </c>
    </row>
    <row r="156">
      <c r="B156" t="str">
        <f t="shared" si="1"/>
        <v/>
      </c>
      <c r="C156" t="str">
        <f>rawdata!C152</f>
        <v>Peugeot Cycles</v>
      </c>
      <c r="D156" t="str">
        <f>rawdata!D152</f>
        <v>InteractiveLab</v>
      </c>
      <c r="E156" t="str">
        <f t="shared" si="2"/>
        <v/>
      </c>
      <c r="F156" t="str">
        <f>countif(rawdata!$J152:$AB152,"="&amp;F$5&amp;"_*")</f>
        <v>1</v>
      </c>
      <c r="G156" t="str">
        <f>countif(rawdata!$J152:$AB152,"="&amp;G$5&amp;"_*")</f>
        <v>1</v>
      </c>
      <c r="H156" t="str">
        <f>countif(rawdata!$J152:$AB152,"="&amp;H$5&amp;"_*")</f>
        <v>2</v>
      </c>
      <c r="I156" t="str">
        <f>countif(rawdata!$J152:$AB152,"="&amp;I$5&amp;"_*")</f>
        <v>1</v>
      </c>
      <c r="J156" t="str">
        <f>countif(rawdata!$J152:$AB152,"="&amp;J$5&amp;"_*")</f>
        <v>2</v>
      </c>
      <c r="K156" t="str">
        <f>countif(rawdata!$J152:$AB152,"="&amp;K$5&amp;"_*")</f>
        <v>1</v>
      </c>
    </row>
    <row r="157">
      <c r="B157" t="str">
        <f t="shared" si="1"/>
        <v/>
      </c>
      <c r="C157" t="str">
        <f>rawdata!C153</f>
        <v>The JOHNNIE + GINGER Performance Platform</v>
      </c>
      <c r="D157" t="str">
        <f>rawdata!D153</f>
        <v>InteractiveLab</v>
      </c>
      <c r="E157" t="str">
        <f t="shared" si="2"/>
        <v/>
      </c>
      <c r="F157" t="str">
        <f>countif(rawdata!$J153:$AB153,"="&amp;F$5&amp;"_*")</f>
        <v>2</v>
      </c>
      <c r="G157" t="str">
        <f>countif(rawdata!$J153:$AB153,"="&amp;G$5&amp;"_*")</f>
        <v>2</v>
      </c>
      <c r="H157" t="str">
        <f>countif(rawdata!$J153:$AB153,"="&amp;H$5&amp;"_*")</f>
        <v>1</v>
      </c>
      <c r="I157" t="str">
        <f>countif(rawdata!$J153:$AB153,"="&amp;I$5&amp;"_*")</f>
        <v>1</v>
      </c>
      <c r="J157" t="str">
        <f>countif(rawdata!$J153:$AB153,"="&amp;J$5&amp;"_*")</f>
        <v>1</v>
      </c>
      <c r="K157" t="str">
        <f>countif(rawdata!$J153:$AB153,"="&amp;K$5&amp;"_*")</f>
        <v>1</v>
      </c>
    </row>
    <row r="158">
      <c r="B158" t="str">
        <f t="shared" si="1"/>
        <v/>
      </c>
      <c r="C158" t="str">
        <f>rawdata!C154</f>
        <v>Experiments </v>
      </c>
      <c r="D158" t="str">
        <f>rawdata!D154</f>
        <v>InteractiveLab</v>
      </c>
      <c r="E158" t="str">
        <f t="shared" si="2"/>
        <v/>
      </c>
      <c r="F158" t="str">
        <f>countif(rawdata!$J154:$AB154,"="&amp;F$5&amp;"_*")</f>
        <v>2</v>
      </c>
      <c r="G158" t="str">
        <f>countif(rawdata!$J154:$AB154,"="&amp;G$5&amp;"_*")</f>
        <v>3</v>
      </c>
      <c r="H158" t="str">
        <f>countif(rawdata!$J154:$AB154,"="&amp;H$5&amp;"_*")</f>
        <v>2</v>
      </c>
      <c r="I158" t="str">
        <f>countif(rawdata!$J154:$AB154,"="&amp;I$5&amp;"_*")</f>
        <v>1</v>
      </c>
      <c r="J158" t="str">
        <f>countif(rawdata!$J154:$AB154,"="&amp;J$5&amp;"_*")</f>
        <v>1</v>
      </c>
      <c r="K158" t="str">
        <f>countif(rawdata!$J154:$AB154,"="&amp;K$5&amp;"_*")</f>
        <v>1</v>
      </c>
    </row>
    <row r="159">
      <c r="B159" t="str">
        <f t="shared" si="1"/>
        <v/>
      </c>
      <c r="C159" t="str">
        <f>rawdata!C155</f>
        <v>May Troyka Fair</v>
      </c>
      <c r="D159" t="str">
        <f>rawdata!D155</f>
        <v>InteractiveLab</v>
      </c>
      <c r="E159" t="str">
        <f t="shared" si="2"/>
        <v/>
      </c>
      <c r="F159" t="str">
        <f>countif(rawdata!$J155:$AB155,"="&amp;F$5&amp;"_*")</f>
        <v>2</v>
      </c>
      <c r="G159" t="str">
        <f>countif(rawdata!$J155:$AB155,"="&amp;G$5&amp;"_*")</f>
        <v>1</v>
      </c>
      <c r="H159" t="str">
        <f>countif(rawdata!$J155:$AB155,"="&amp;H$5&amp;"_*")</f>
        <v>1</v>
      </c>
      <c r="I159" t="str">
        <f>countif(rawdata!$J155:$AB155,"="&amp;I$5&amp;"_*")</f>
        <v>1</v>
      </c>
      <c r="J159" t="str">
        <f>countif(rawdata!$J155:$AB155,"="&amp;J$5&amp;"_*")</f>
        <v>1</v>
      </c>
      <c r="K159" t="str">
        <f>countif(rawdata!$J155:$AB155,"="&amp;K$5&amp;"_*")</f>
        <v>1</v>
      </c>
    </row>
    <row r="160">
      <c r="B160" t="str">
        <f t="shared" si="1"/>
        <v/>
      </c>
      <c r="C160" t="str">
        <f>rawdata!C156</f>
        <v>Marlboro Secrets</v>
      </c>
      <c r="D160" t="str">
        <f>rawdata!D156</f>
        <v>InteractiveLab</v>
      </c>
      <c r="E160" t="str">
        <f t="shared" si="2"/>
        <v/>
      </c>
      <c r="F160" t="str">
        <f>countif(rawdata!$J156:$AB156,"="&amp;F$5&amp;"_*")</f>
        <v>2</v>
      </c>
      <c r="G160" t="str">
        <f>countif(rawdata!$J156:$AB156,"="&amp;G$5&amp;"_*")</f>
        <v>1</v>
      </c>
      <c r="H160" t="str">
        <f>countif(rawdata!$J156:$AB156,"="&amp;H$5&amp;"_*")</f>
        <v>1</v>
      </c>
      <c r="I160" t="str">
        <f>countif(rawdata!$J156:$AB156,"="&amp;I$5&amp;"_*")</f>
        <v>1</v>
      </c>
      <c r="J160" t="str">
        <f>countif(rawdata!$J156:$AB156,"="&amp;J$5&amp;"_*")</f>
        <v>1</v>
      </c>
      <c r="K160" t="str">
        <f>countif(rawdata!$J156:$AB156,"="&amp;K$5&amp;"_*")</f>
        <v>1</v>
      </c>
    </row>
    <row r="161">
      <c r="B161" t="str">
        <f t="shared" si="1"/>
        <v/>
      </c>
      <c r="C161" t="str">
        <f>rawdata!C157</f>
        <v>Multi-touch wall at Yota SPACE media fest in St.Petersburg</v>
      </c>
      <c r="D161" t="str">
        <f>rawdata!D157</f>
        <v>InteractiveLab</v>
      </c>
      <c r="E161" t="str">
        <f t="shared" si="2"/>
        <v/>
      </c>
      <c r="F161" t="str">
        <f>countif(rawdata!$J157:$AB157,"="&amp;F$5&amp;"_*")</f>
        <v>2</v>
      </c>
      <c r="G161" t="str">
        <f>countif(rawdata!$J157:$AB157,"="&amp;G$5&amp;"_*")</f>
        <v>1</v>
      </c>
      <c r="H161" t="str">
        <f>countif(rawdata!$J157:$AB157,"="&amp;H$5&amp;"_*")</f>
        <v>1</v>
      </c>
      <c r="I161" t="str">
        <f>countif(rawdata!$J157:$AB157,"="&amp;I$5&amp;"_*")</f>
        <v>1</v>
      </c>
      <c r="J161" t="str">
        <f>countif(rawdata!$J157:$AB157,"="&amp;J$5&amp;"_*")</f>
        <v>1</v>
      </c>
      <c r="K161" t="str">
        <f>countif(rawdata!$J157:$AB157,"="&amp;K$5&amp;"_*")</f>
        <v>1</v>
      </c>
    </row>
    <row r="162">
      <c r="B162" t="str">
        <f t="shared" si="1"/>
        <v/>
      </c>
      <c r="C162" t="str">
        <f>rawdata!C158</f>
        <v>Rostelecom Holographic Screen</v>
      </c>
      <c r="D162" t="str">
        <f>rawdata!D158</f>
        <v>InteractiveLab</v>
      </c>
      <c r="E162" t="str">
        <f t="shared" si="2"/>
        <v/>
      </c>
      <c r="F162" t="str">
        <f>countif(rawdata!$J158:$AB158,"="&amp;F$5&amp;"_*")</f>
        <v>3</v>
      </c>
      <c r="G162" t="str">
        <f>countif(rawdata!$J158:$AB158,"="&amp;G$5&amp;"_*")</f>
        <v>1</v>
      </c>
      <c r="H162" t="str">
        <f>countif(rawdata!$J158:$AB158,"="&amp;H$5&amp;"_*")</f>
        <v>1</v>
      </c>
      <c r="I162" t="str">
        <f>countif(rawdata!$J158:$AB158,"="&amp;I$5&amp;"_*")</f>
        <v>1</v>
      </c>
      <c r="J162" t="str">
        <f>countif(rawdata!$J158:$AB158,"="&amp;J$5&amp;"_*")</f>
        <v>1</v>
      </c>
      <c r="K162" t="str">
        <f>countif(rawdata!$J158:$AB158,"="&amp;K$5&amp;"_*")</f>
        <v>1</v>
      </c>
    </row>
    <row r="163">
      <c r="B163" t="str">
        <f t="shared" si="1"/>
        <v/>
      </c>
      <c r="C163" t="str">
        <f>rawdata!C159</f>
        <v>Vertu constellation launch</v>
      </c>
      <c r="D163" t="str">
        <f>rawdata!D159</f>
        <v>InteractiveLab</v>
      </c>
      <c r="E163" t="str">
        <f t="shared" si="2"/>
        <v/>
      </c>
      <c r="F163" t="str">
        <f>countif(rawdata!$J159:$AB159,"="&amp;F$5&amp;"_*")</f>
        <v>2</v>
      </c>
      <c r="G163" t="str">
        <f>countif(rawdata!$J159:$AB159,"="&amp;G$5&amp;"_*")</f>
        <v>1</v>
      </c>
      <c r="H163" t="str">
        <f>countif(rawdata!$J159:$AB159,"="&amp;H$5&amp;"_*")</f>
        <v>1</v>
      </c>
      <c r="I163" t="str">
        <f>countif(rawdata!$J159:$AB159,"="&amp;I$5&amp;"_*")</f>
        <v>1</v>
      </c>
      <c r="J163" t="str">
        <f>countif(rawdata!$J159:$AB159,"="&amp;J$5&amp;"_*")</f>
        <v>2</v>
      </c>
      <c r="K163" t="str">
        <f>countif(rawdata!$J159:$AB159,"="&amp;K$5&amp;"_*")</f>
        <v>1</v>
      </c>
    </row>
    <row r="164">
      <c r="B164" t="str">
        <f t="shared" si="1"/>
        <v/>
      </c>
      <c r="C164" t="str">
        <f>rawdata!C160</f>
        <v>AtomEXPO 2011</v>
      </c>
      <c r="D164" t="str">
        <f>rawdata!D160</f>
        <v>InteractiveLab</v>
      </c>
      <c r="E164" t="str">
        <f t="shared" si="2"/>
        <v/>
      </c>
      <c r="F164" t="str">
        <f>countif(rawdata!$J160:$AB160,"="&amp;F$5&amp;"_*")</f>
        <v>1</v>
      </c>
      <c r="G164" t="str">
        <f>countif(rawdata!$J160:$AB160,"="&amp;G$5&amp;"_*")</f>
        <v>2</v>
      </c>
      <c r="H164" t="str">
        <f>countif(rawdata!$J160:$AB160,"="&amp;H$5&amp;"_*")</f>
        <v>1</v>
      </c>
      <c r="I164" t="str">
        <f>countif(rawdata!$J160:$AB160,"="&amp;I$5&amp;"_*")</f>
        <v>1</v>
      </c>
      <c r="J164" t="str">
        <f>countif(rawdata!$J160:$AB160,"="&amp;J$5&amp;"_*")</f>
        <v>2</v>
      </c>
      <c r="K164" t="str">
        <f>countif(rawdata!$J160:$AB160,"="&amp;K$5&amp;"_*")</f>
        <v>1</v>
      </c>
    </row>
    <row r="165">
      <c r="B165" t="str">
        <f t="shared" si="1"/>
        <v/>
      </c>
      <c r="C165" t="str">
        <f>rawdata!C161</f>
        <v>Gorky Gorod iPad App</v>
      </c>
      <c r="D165" t="str">
        <f>rawdata!D161</f>
        <v>InteractiveLab</v>
      </c>
      <c r="E165" t="str">
        <f t="shared" si="2"/>
        <v/>
      </c>
      <c r="F165" t="str">
        <f>countif(rawdata!$J161:$AB161,"="&amp;F$5&amp;"_*")</f>
        <v>1</v>
      </c>
      <c r="G165" t="str">
        <f>countif(rawdata!$J161:$AB161,"="&amp;G$5&amp;"_*")</f>
        <v>2</v>
      </c>
      <c r="H165" t="str">
        <f>countif(rawdata!$J161:$AB161,"="&amp;H$5&amp;"_*")</f>
        <v>1</v>
      </c>
      <c r="I165" t="str">
        <f>countif(rawdata!$J161:$AB161,"="&amp;I$5&amp;"_*")</f>
        <v>1</v>
      </c>
      <c r="J165" t="str">
        <f>countif(rawdata!$J161:$AB161,"="&amp;J$5&amp;"_*")</f>
        <v>2</v>
      </c>
      <c r="K165" t="str">
        <f>countif(rawdata!$J161:$AB161,"="&amp;K$5&amp;"_*")</f>
        <v>1</v>
      </c>
    </row>
    <row r="166">
      <c r="B166" t="str">
        <f t="shared" si="1"/>
        <v/>
      </c>
      <c r="C166" t="str">
        <f>rawdata!C162</f>
        <v>Multi-touch Fluid Pong</v>
      </c>
      <c r="D166" t="str">
        <f>rawdata!D162</f>
        <v>InteractiveLab</v>
      </c>
      <c r="E166" t="str">
        <f t="shared" si="2"/>
        <v/>
      </c>
      <c r="F166" t="str">
        <f>countif(rawdata!$J162:$AB162,"="&amp;F$5&amp;"_*")</f>
        <v>1</v>
      </c>
      <c r="G166" t="str">
        <f>countif(rawdata!$J162:$AB162,"="&amp;G$5&amp;"_*")</f>
        <v>2</v>
      </c>
      <c r="H166" t="str">
        <f>countif(rawdata!$J162:$AB162,"="&amp;H$5&amp;"_*")</f>
        <v>2</v>
      </c>
      <c r="I166" t="str">
        <f>countif(rawdata!$J162:$AB162,"="&amp;I$5&amp;"_*")</f>
        <v>1</v>
      </c>
      <c r="J166" t="str">
        <f>countif(rawdata!$J162:$AB162,"="&amp;J$5&amp;"_*")</f>
        <v>1</v>
      </c>
      <c r="K166" t="str">
        <f>countif(rawdata!$J162:$AB162,"="&amp;K$5&amp;"_*")</f>
        <v>1</v>
      </c>
    </row>
    <row r="167">
      <c r="B167" t="str">
        <f t="shared" si="1"/>
        <v/>
      </c>
      <c r="C167" t="str">
        <f>rawdata!C163</f>
        <v>Microsoft Incredible Mashine</v>
      </c>
      <c r="D167" t="str">
        <f>rawdata!D163</f>
        <v>InteractiveLab</v>
      </c>
      <c r="E167" t="str">
        <f t="shared" si="2"/>
        <v/>
      </c>
      <c r="F167" t="str">
        <f>countif(rawdata!$J163:$AB163,"="&amp;F$5&amp;"_*")</f>
        <v>1</v>
      </c>
      <c r="G167" t="str">
        <f>countif(rawdata!$J163:$AB163,"="&amp;G$5&amp;"_*")</f>
        <v>2</v>
      </c>
      <c r="H167" t="str">
        <f>countif(rawdata!$J163:$AB163,"="&amp;H$5&amp;"_*")</f>
        <v>1</v>
      </c>
      <c r="I167" t="str">
        <f>countif(rawdata!$J163:$AB163,"="&amp;I$5&amp;"_*")</f>
        <v>1</v>
      </c>
      <c r="J167" t="str">
        <f>countif(rawdata!$J163:$AB163,"="&amp;J$5&amp;"_*")</f>
        <v>1</v>
      </c>
      <c r="K167" t="str">
        <f>countif(rawdata!$J163:$AB163,"="&amp;K$5&amp;"_*")</f>
        <v>1</v>
      </c>
    </row>
    <row r="168">
      <c r="B168" t="str">
        <f t="shared" si="1"/>
        <v/>
      </c>
      <c r="C168" t="str">
        <f>rawdata!C164</f>
        <v>JSC "Russian Railways"</v>
      </c>
      <c r="D168" t="str">
        <f>rawdata!D164</f>
        <v>InteractiveLab</v>
      </c>
      <c r="E168" t="str">
        <f t="shared" si="2"/>
        <v/>
      </c>
      <c r="F168" t="str">
        <f>countif(rawdata!$J164:$AB164,"="&amp;F$5&amp;"_*")</f>
        <v>1</v>
      </c>
      <c r="G168" t="str">
        <f>countif(rawdata!$J164:$AB164,"="&amp;G$5&amp;"_*")</f>
        <v>2</v>
      </c>
      <c r="H168" t="str">
        <f>countif(rawdata!$J164:$AB164,"="&amp;H$5&amp;"_*")</f>
        <v>1</v>
      </c>
      <c r="I168" t="str">
        <f>countif(rawdata!$J164:$AB164,"="&amp;I$5&amp;"_*")</f>
        <v>1</v>
      </c>
      <c r="J168" t="str">
        <f>countif(rawdata!$J164:$AB164,"="&amp;J$5&amp;"_*")</f>
        <v>2</v>
      </c>
      <c r="K168" t="str">
        <f>countif(rawdata!$J164:$AB164,"="&amp;K$5&amp;"_*")</f>
        <v>1</v>
      </c>
    </row>
    <row r="169">
      <c r="B169" t="str">
        <f t="shared" si="1"/>
        <v/>
      </c>
      <c r="C169" t="str">
        <f>rawdata!C165</f>
        <v>Sony Ericsson w995</v>
      </c>
      <c r="D169" t="str">
        <f>rawdata!D165</f>
        <v>InteractiveLab</v>
      </c>
      <c r="E169" t="str">
        <f t="shared" si="2"/>
        <v/>
      </c>
      <c r="F169" t="str">
        <f>countif(rawdata!$J165:$AB165,"="&amp;F$5&amp;"_*")</f>
        <v>1</v>
      </c>
      <c r="G169" t="str">
        <f>countif(rawdata!$J165:$AB165,"="&amp;G$5&amp;"_*")</f>
        <v>2</v>
      </c>
      <c r="H169" t="str">
        <f>countif(rawdata!$J165:$AB165,"="&amp;H$5&amp;"_*")</f>
        <v>1</v>
      </c>
      <c r="I169" t="str">
        <f>countif(rawdata!$J165:$AB165,"="&amp;I$5&amp;"_*")</f>
        <v>1</v>
      </c>
      <c r="J169" t="str">
        <f>countif(rawdata!$J165:$AB165,"="&amp;J$5&amp;"_*")</f>
        <v>2</v>
      </c>
      <c r="K169" t="str">
        <f>countif(rawdata!$J165:$AB165,"="&amp;K$5&amp;"_*")</f>
        <v>1</v>
      </c>
    </row>
    <row r="170">
      <c r="B170" t="str">
        <f t="shared" si="1"/>
        <v/>
      </c>
      <c r="C170" t="str">
        <f>rawdata!C166</f>
        <v>Unilever Russia</v>
      </c>
      <c r="D170" t="str">
        <f>rawdata!D166</f>
        <v>InteractiveLab</v>
      </c>
      <c r="E170" t="str">
        <f t="shared" si="2"/>
        <v/>
      </c>
      <c r="F170" t="str">
        <f>countif(rawdata!$J166:$AB166,"="&amp;F$5&amp;"_*")</f>
        <v>1</v>
      </c>
      <c r="G170" t="str">
        <f>countif(rawdata!$J166:$AB166,"="&amp;G$5&amp;"_*")</f>
        <v>2</v>
      </c>
      <c r="H170" t="str">
        <f>countif(rawdata!$J166:$AB166,"="&amp;H$5&amp;"_*")</f>
        <v>1</v>
      </c>
      <c r="I170" t="str">
        <f>countif(rawdata!$J166:$AB166,"="&amp;I$5&amp;"_*")</f>
        <v>1</v>
      </c>
      <c r="J170" t="str">
        <f>countif(rawdata!$J166:$AB166,"="&amp;J$5&amp;"_*")</f>
        <v>2</v>
      </c>
      <c r="K170" t="str">
        <f>countif(rawdata!$J166:$AB166,"="&amp;K$5&amp;"_*")</f>
        <v>1</v>
      </c>
    </row>
    <row r="171">
      <c r="B171" t="str">
        <f t="shared" si="1"/>
        <v/>
      </c>
      <c r="C171" t="str">
        <f>rawdata!C167</f>
        <v>Volkswagen Scirocco 100" Multitouch</v>
      </c>
      <c r="D171" t="str">
        <f>rawdata!D167</f>
        <v>InteractiveLab</v>
      </c>
      <c r="E171" t="str">
        <f t="shared" si="2"/>
        <v/>
      </c>
      <c r="F171" t="str">
        <f>countif(rawdata!$J167:$AB167,"="&amp;F$5&amp;"_*")</f>
        <v>1</v>
      </c>
      <c r="G171" t="str">
        <f>countif(rawdata!$J167:$AB167,"="&amp;G$5&amp;"_*")</f>
        <v>2</v>
      </c>
      <c r="H171" t="str">
        <f>countif(rawdata!$J167:$AB167,"="&amp;H$5&amp;"_*")</f>
        <v>1</v>
      </c>
      <c r="I171" t="str">
        <f>countif(rawdata!$J167:$AB167,"="&amp;I$5&amp;"_*")</f>
        <v>1</v>
      </c>
      <c r="J171" t="str">
        <f>countif(rawdata!$J167:$AB167,"="&amp;J$5&amp;"_*")</f>
        <v>2</v>
      </c>
      <c r="K171" t="str">
        <f>countif(rawdata!$J167:$AB167,"="&amp;K$5&amp;"_*")</f>
        <v>1</v>
      </c>
    </row>
    <row r="172">
      <c r="B172" t="str">
        <f t="shared" si="1"/>
        <v/>
      </c>
      <c r="C172" t="str">
        <f>rawdata!C168</f>
        <v>Ibar AbRaCaDaBrA</v>
      </c>
      <c r="D172" t="str">
        <f>rawdata!D168</f>
        <v>InteractiveLab</v>
      </c>
      <c r="E172" t="str">
        <f t="shared" si="2"/>
        <v/>
      </c>
      <c r="F172" t="str">
        <f>countif(rawdata!$J168:$AB168,"="&amp;F$5&amp;"_*")</f>
        <v>1</v>
      </c>
      <c r="G172" t="str">
        <f>countif(rawdata!$J168:$AB168,"="&amp;G$5&amp;"_*")</f>
        <v>1</v>
      </c>
      <c r="H172" t="str">
        <f>countif(rawdata!$J168:$AB168,"="&amp;H$5&amp;"_*")</f>
        <v>1</v>
      </c>
      <c r="I172" t="str">
        <f>countif(rawdata!$J168:$AB168,"="&amp;I$5&amp;"_*")</f>
        <v>1</v>
      </c>
      <c r="J172" t="str">
        <f>countif(rawdata!$J168:$AB168,"="&amp;J$5&amp;"_*")</f>
        <v>1</v>
      </c>
      <c r="K172" t="str">
        <f>countif(rawdata!$J168:$AB168,"="&amp;K$5&amp;"_*")</f>
        <v>1</v>
      </c>
    </row>
    <row r="173">
      <c r="B173" t="str">
        <f t="shared" si="1"/>
        <v/>
      </c>
      <c r="C173" t="str">
        <f>rawdata!C169</f>
        <v>"Lukoil" - oil company</v>
      </c>
      <c r="D173" t="str">
        <f>rawdata!D169</f>
        <v>InteractiveLab</v>
      </c>
      <c r="E173" t="str">
        <f t="shared" si="2"/>
        <v/>
      </c>
      <c r="F173" t="str">
        <f>countif(rawdata!$J169:$AB169,"="&amp;F$5&amp;"_*")</f>
        <v>1</v>
      </c>
      <c r="G173" t="str">
        <f>countif(rawdata!$J169:$AB169,"="&amp;G$5&amp;"_*")</f>
        <v>1</v>
      </c>
      <c r="H173" t="str">
        <f>countif(rawdata!$J169:$AB169,"="&amp;H$5&amp;"_*")</f>
        <v>1</v>
      </c>
      <c r="I173" t="str">
        <f>countif(rawdata!$J169:$AB169,"="&amp;I$5&amp;"_*")</f>
        <v>1</v>
      </c>
      <c r="J173" t="str">
        <f>countif(rawdata!$J169:$AB169,"="&amp;J$5&amp;"_*")</f>
        <v>1</v>
      </c>
      <c r="K173" t="str">
        <f>countif(rawdata!$J169:$AB169,"="&amp;K$5&amp;"_*")</f>
        <v>1</v>
      </c>
    </row>
    <row r="174">
      <c r="B174" t="str">
        <f t="shared" si="1"/>
        <v/>
      </c>
      <c r="C174" t="str">
        <f>rawdata!C170</f>
        <v>Sony VAIO</v>
      </c>
      <c r="D174" t="str">
        <f>rawdata!D170</f>
        <v>InteractiveLab</v>
      </c>
      <c r="E174" t="str">
        <f t="shared" si="2"/>
        <v/>
      </c>
      <c r="F174" t="str">
        <f>countif(rawdata!$J170:$AB170,"="&amp;F$5&amp;"_*")</f>
        <v>1</v>
      </c>
      <c r="G174" t="str">
        <f>countif(rawdata!$J170:$AB170,"="&amp;G$5&amp;"_*")</f>
        <v>1</v>
      </c>
      <c r="H174" t="str">
        <f>countif(rawdata!$J170:$AB170,"="&amp;H$5&amp;"_*")</f>
        <v>1</v>
      </c>
      <c r="I174" t="str">
        <f>countif(rawdata!$J170:$AB170,"="&amp;I$5&amp;"_*")</f>
        <v>1</v>
      </c>
      <c r="J174" t="str">
        <f>countif(rawdata!$J170:$AB170,"="&amp;J$5&amp;"_*")</f>
        <v>1</v>
      </c>
      <c r="K174" t="str">
        <f>countif(rawdata!$J170:$AB170,"="&amp;K$5&amp;"_*")</f>
        <v>1</v>
      </c>
    </row>
    <row r="175">
      <c r="B175" t="str">
        <f t="shared" si="1"/>
        <v/>
      </c>
      <c r="C175" t="str">
        <f>rawdata!C171</f>
        <v>Interactive Fountain Mapping</v>
      </c>
      <c r="D175" t="str">
        <f>rawdata!D171</f>
        <v>Vincent Houze</v>
      </c>
      <c r="E175" t="str">
        <f t="shared" si="2"/>
        <v/>
      </c>
      <c r="F175" t="str">
        <f>countif(rawdata!$J171:$AB171,"="&amp;F$5&amp;"_*")</f>
        <v>1</v>
      </c>
      <c r="G175" t="str">
        <f>countif(rawdata!$J171:$AB171,"="&amp;G$5&amp;"_*")</f>
        <v>2</v>
      </c>
      <c r="H175" t="str">
        <f>countif(rawdata!$J171:$AB171,"="&amp;H$5&amp;"_*")</f>
        <v>1</v>
      </c>
      <c r="I175" t="str">
        <f>countif(rawdata!$J171:$AB171,"="&amp;I$5&amp;"_*")</f>
        <v>1</v>
      </c>
      <c r="J175" t="str">
        <f>countif(rawdata!$J171:$AB171,"="&amp;J$5&amp;"_*")</f>
        <v>1</v>
      </c>
      <c r="K175" t="str">
        <f>countif(rawdata!$J171:$AB171,"="&amp;K$5&amp;"_*")</f>
        <v>1</v>
      </c>
    </row>
    <row r="176">
      <c r="B176" t="str">
        <f t="shared" si="1"/>
        <v/>
      </c>
      <c r="C176" t="str">
        <f>rawdata!C172</f>
        <v>Tunnel Forum des Halles Installation</v>
      </c>
      <c r="D176" t="str">
        <f>rawdata!D172</f>
        <v>Trafik</v>
      </c>
      <c r="E176" t="str">
        <f t="shared" si="2"/>
        <v/>
      </c>
      <c r="F176" t="str">
        <f>countif(rawdata!$J172:$AB172,"="&amp;F$5&amp;"_*")</f>
        <v>1</v>
      </c>
      <c r="G176" t="str">
        <f>countif(rawdata!$J172:$AB172,"="&amp;G$5&amp;"_*")</f>
        <v>1</v>
      </c>
      <c r="H176" t="str">
        <f>countif(rawdata!$J172:$AB172,"="&amp;H$5&amp;"_*")</f>
        <v>1</v>
      </c>
      <c r="I176" t="str">
        <f>countif(rawdata!$J172:$AB172,"="&amp;I$5&amp;"_*")</f>
        <v>1</v>
      </c>
      <c r="J176" t="str">
        <f>countif(rawdata!$J172:$AB172,"="&amp;J$5&amp;"_*")</f>
        <v>1</v>
      </c>
      <c r="K176" t="str">
        <f>countif(rawdata!$J172:$AB172,"="&amp;K$5&amp;"_*")</f>
        <v>1</v>
      </c>
    </row>
    <row r="177">
      <c r="B177" t="str">
        <f t="shared" si="1"/>
        <v/>
      </c>
      <c r="C177" t="str">
        <f>rawdata!C173</f>
        <v>BNP Paribas Masters Installation</v>
      </c>
      <c r="D177" t="str">
        <f>rawdata!D173</f>
        <v>Trafik</v>
      </c>
      <c r="E177" t="str">
        <f t="shared" si="2"/>
        <v/>
      </c>
      <c r="F177" t="str">
        <f>countif(rawdata!$J173:$AB173,"="&amp;F$5&amp;"_*")</f>
        <v>1</v>
      </c>
      <c r="G177" t="str">
        <f>countif(rawdata!$J173:$AB173,"="&amp;G$5&amp;"_*")</f>
        <v>1</v>
      </c>
      <c r="H177" t="str">
        <f>countif(rawdata!$J173:$AB173,"="&amp;H$5&amp;"_*")</f>
        <v>1</v>
      </c>
      <c r="I177" t="str">
        <f>countif(rawdata!$J173:$AB173,"="&amp;I$5&amp;"_*")</f>
        <v>1</v>
      </c>
      <c r="J177" t="str">
        <f>countif(rawdata!$J173:$AB173,"="&amp;J$5&amp;"_*")</f>
        <v>1</v>
      </c>
      <c r="K177" t="str">
        <f>countif(rawdata!$J173:$AB173,"="&amp;K$5&amp;"_*")</f>
        <v>1</v>
      </c>
    </row>
    <row r="178">
      <c r="B178" t="str">
        <f t="shared" si="1"/>
        <v/>
      </c>
      <c r="C178" t="str">
        <f>rawdata!C174</f>
        <v>Longchamp London flagship store Installation</v>
      </c>
      <c r="D178" t="str">
        <f>rawdata!D174</f>
        <v>Trafik</v>
      </c>
      <c r="E178" t="str">
        <f t="shared" si="2"/>
        <v/>
      </c>
      <c r="F178" t="str">
        <f>countif(rawdata!$J174:$AB174,"="&amp;F$5&amp;"_*")</f>
        <v>1</v>
      </c>
      <c r="G178" t="str">
        <f>countif(rawdata!$J174:$AB174,"="&amp;G$5&amp;"_*")</f>
        <v>2</v>
      </c>
      <c r="H178" t="str">
        <f>countif(rawdata!$J174:$AB174,"="&amp;H$5&amp;"_*")</f>
        <v>1</v>
      </c>
      <c r="I178" t="str">
        <f>countif(rawdata!$J174:$AB174,"="&amp;I$5&amp;"_*")</f>
        <v>1</v>
      </c>
      <c r="J178" t="str">
        <f>countif(rawdata!$J174:$AB174,"="&amp;J$5&amp;"_*")</f>
        <v>1</v>
      </c>
      <c r="K178" t="str">
        <f>countif(rawdata!$J174:$AB174,"="&amp;K$5&amp;"_*")</f>
        <v>1</v>
      </c>
    </row>
    <row r="179">
      <c r="B179" t="str">
        <f t="shared" si="1"/>
        <v/>
      </c>
      <c r="C179" t="str">
        <f>rawdata!C175</f>
        <v>BREAKING WAVE</v>
      </c>
      <c r="D179" t="str">
        <f>rawdata!D175</f>
        <v>Smalldesignfirm</v>
      </c>
      <c r="E179" t="str">
        <f t="shared" si="2"/>
        <v/>
      </c>
      <c r="F179" t="str">
        <f>countif(rawdata!$J175:$AB175,"="&amp;F$5&amp;"_*")</f>
        <v>3</v>
      </c>
      <c r="G179" t="str">
        <f>countif(rawdata!$J175:$AB175,"="&amp;G$5&amp;"_*")</f>
        <v>1</v>
      </c>
      <c r="H179" t="str">
        <f>countif(rawdata!$J175:$AB175,"="&amp;H$5&amp;"_*")</f>
        <v>1</v>
      </c>
      <c r="I179" t="str">
        <f>countif(rawdata!$J175:$AB175,"="&amp;I$5&amp;"_*")</f>
        <v>1</v>
      </c>
      <c r="J179" t="str">
        <f>countif(rawdata!$J175:$AB175,"="&amp;J$5&amp;"_*")</f>
        <v>1</v>
      </c>
      <c r="K179" t="str">
        <f>countif(rawdata!$J175:$AB175,"="&amp;K$5&amp;"_*")</f>
        <v>1</v>
      </c>
    </row>
    <row r="180">
      <c r="B180" t="str">
        <f t="shared" si="1"/>
        <v/>
      </c>
      <c r="C180" t="str">
        <f>rawdata!C176</f>
        <v>Visionary Science</v>
      </c>
      <c r="D180" t="str">
        <f>rawdata!D176</f>
        <v>Smalldesignfirm</v>
      </c>
      <c r="E180" t="str">
        <f t="shared" si="2"/>
        <v/>
      </c>
      <c r="F180" t="str">
        <f>countif(rawdata!$J176:$AB176,"="&amp;F$5&amp;"_*")</f>
        <v>1</v>
      </c>
      <c r="G180" t="str">
        <f>countif(rawdata!$J176:$AB176,"="&amp;G$5&amp;"_*")</f>
        <v>1</v>
      </c>
      <c r="H180" t="str">
        <f>countif(rawdata!$J176:$AB176,"="&amp;H$5&amp;"_*")</f>
        <v>1</v>
      </c>
      <c r="I180" t="str">
        <f>countif(rawdata!$J176:$AB176,"="&amp;I$5&amp;"_*")</f>
        <v>1</v>
      </c>
      <c r="J180" t="str">
        <f>countif(rawdata!$J176:$AB176,"="&amp;J$5&amp;"_*")</f>
        <v>2</v>
      </c>
      <c r="K180" t="str">
        <f>countif(rawdata!$J176:$AB176,"="&amp;K$5&amp;"_*")</f>
        <v>1</v>
      </c>
    </row>
    <row r="181">
      <c r="B181" t="str">
        <f t="shared" si="1"/>
        <v/>
      </c>
      <c r="C181" t="str">
        <f>rawdata!C177</f>
        <v>Facets of History</v>
      </c>
      <c r="D181" t="str">
        <f>rawdata!D177</f>
        <v>Smalldesignfirm</v>
      </c>
      <c r="E181" t="str">
        <f t="shared" si="2"/>
        <v/>
      </c>
      <c r="F181" t="str">
        <f>countif(rawdata!$J177:$AB177,"="&amp;F$5&amp;"_*")</f>
        <v>1</v>
      </c>
      <c r="G181" t="str">
        <f>countif(rawdata!$J177:$AB177,"="&amp;G$5&amp;"_*")</f>
        <v>1</v>
      </c>
      <c r="H181" t="str">
        <f>countif(rawdata!$J177:$AB177,"="&amp;H$5&amp;"_*")</f>
        <v>1</v>
      </c>
      <c r="I181" t="str">
        <f>countif(rawdata!$J177:$AB177,"="&amp;I$5&amp;"_*")</f>
        <v>1</v>
      </c>
      <c r="J181" t="str">
        <f>countif(rawdata!$J177:$AB177,"="&amp;J$5&amp;"_*")</f>
        <v>2</v>
      </c>
      <c r="K181" t="str">
        <f>countif(rawdata!$J177:$AB177,"="&amp;K$5&amp;"_*")</f>
        <v>1</v>
      </c>
    </row>
    <row r="182">
      <c r="B182" t="str">
        <f t="shared" si="1"/>
        <v/>
      </c>
      <c r="C182" t="str">
        <f>rawdata!C178</f>
        <v>Who We Are</v>
      </c>
      <c r="D182" t="str">
        <f>rawdata!D178</f>
        <v>Smalldesignfirm</v>
      </c>
      <c r="E182" t="str">
        <f t="shared" si="2"/>
        <v/>
      </c>
      <c r="F182" t="str">
        <f>countif(rawdata!$J178:$AB178,"="&amp;F$5&amp;"_*")</f>
        <v>1</v>
      </c>
      <c r="G182" t="str">
        <f>countif(rawdata!$J178:$AB178,"="&amp;G$5&amp;"_*")</f>
        <v>1</v>
      </c>
      <c r="H182" t="str">
        <f>countif(rawdata!$J178:$AB178,"="&amp;H$5&amp;"_*")</f>
        <v>1</v>
      </c>
      <c r="I182" t="str">
        <f>countif(rawdata!$J178:$AB178,"="&amp;I$5&amp;"_*")</f>
        <v>1</v>
      </c>
      <c r="J182" t="str">
        <f>countif(rawdata!$J178:$AB178,"="&amp;J$5&amp;"_*")</f>
        <v>2</v>
      </c>
      <c r="K182" t="str">
        <f>countif(rawdata!$J178:$AB178,"="&amp;K$5&amp;"_*")</f>
        <v>1</v>
      </c>
    </row>
    <row r="183">
      <c r="B183" t="str">
        <f t="shared" si="1"/>
        <v/>
      </c>
      <c r="C183" t="str">
        <f>rawdata!C179</f>
        <v>Lab Bench</v>
      </c>
      <c r="D183" t="str">
        <f>rawdata!D179</f>
        <v>Smalldesignfirm</v>
      </c>
      <c r="E183" t="str">
        <f t="shared" si="2"/>
        <v/>
      </c>
      <c r="F183" t="str">
        <f>countif(rawdata!$J179:$AB179,"="&amp;F$5&amp;"_*")</f>
        <v>1</v>
      </c>
      <c r="G183" t="str">
        <f>countif(rawdata!$J179:$AB179,"="&amp;G$5&amp;"_*")</f>
        <v>1</v>
      </c>
      <c r="H183" t="str">
        <f>countif(rawdata!$J179:$AB179,"="&amp;H$5&amp;"_*")</f>
        <v>1</v>
      </c>
      <c r="I183" t="str">
        <f>countif(rawdata!$J179:$AB179,"="&amp;I$5&amp;"_*")</f>
        <v>1</v>
      </c>
      <c r="J183" t="str">
        <f>countif(rawdata!$J179:$AB179,"="&amp;J$5&amp;"_*")</f>
        <v>2</v>
      </c>
      <c r="K183" t="str">
        <f>countif(rawdata!$J179:$AB179,"="&amp;K$5&amp;"_*")</f>
        <v>1</v>
      </c>
    </row>
    <row r="184">
      <c r="B184" t="str">
        <f t="shared" si="1"/>
        <v/>
      </c>
      <c r="C184" t="str">
        <f>rawdata!C180</f>
        <v>OUR THERAPIES</v>
      </c>
      <c r="D184" t="str">
        <f>rawdata!D180</f>
        <v>Smalldesignfirm</v>
      </c>
      <c r="E184" t="str">
        <f t="shared" si="2"/>
        <v/>
      </c>
      <c r="F184" t="str">
        <f>countif(rawdata!$J180:$AB180,"="&amp;F$5&amp;"_*")</f>
        <v>2</v>
      </c>
      <c r="G184" t="str">
        <f>countif(rawdata!$J180:$AB180,"="&amp;G$5&amp;"_*")</f>
        <v>1</v>
      </c>
      <c r="H184" t="str">
        <f>countif(rawdata!$J180:$AB180,"="&amp;H$5&amp;"_*")</f>
        <v>1</v>
      </c>
      <c r="I184" t="str">
        <f>countif(rawdata!$J180:$AB180,"="&amp;I$5&amp;"_*")</f>
        <v>1</v>
      </c>
      <c r="J184" t="str">
        <f>countif(rawdata!$J180:$AB180,"="&amp;J$5&amp;"_*")</f>
        <v>2</v>
      </c>
      <c r="K184" t="str">
        <f>countif(rawdata!$J180:$AB180,"="&amp;K$5&amp;"_*")</f>
        <v>1</v>
      </c>
    </row>
    <row r="185">
      <c r="B185" t="str">
        <f t="shared" si="1"/>
        <v/>
      </c>
      <c r="C185" t="str">
        <f>rawdata!C181</f>
        <v>Our Pipeline</v>
      </c>
      <c r="D185" t="str">
        <f>rawdata!D181</f>
        <v>Smalldesignfirm</v>
      </c>
      <c r="E185" t="str">
        <f t="shared" si="2"/>
        <v/>
      </c>
      <c r="F185" t="str">
        <f>countif(rawdata!$J181:$AB181,"="&amp;F$5&amp;"_*")</f>
        <v>2</v>
      </c>
      <c r="G185" t="str">
        <f>countif(rawdata!$J181:$AB181,"="&amp;G$5&amp;"_*")</f>
        <v>1</v>
      </c>
      <c r="H185" t="str">
        <f>countif(rawdata!$J181:$AB181,"="&amp;H$5&amp;"_*")</f>
        <v>1</v>
      </c>
      <c r="I185" t="str">
        <f>countif(rawdata!$J181:$AB181,"="&amp;I$5&amp;"_*")</f>
        <v>1</v>
      </c>
      <c r="J185" t="str">
        <f>countif(rawdata!$J181:$AB181,"="&amp;J$5&amp;"_*")</f>
        <v>2</v>
      </c>
      <c r="K185" t="str">
        <f>countif(rawdata!$J181:$AB181,"="&amp;K$5&amp;"_*")</f>
        <v>1</v>
      </c>
    </row>
    <row r="186">
      <c r="B186" t="str">
        <f t="shared" si="1"/>
        <v/>
      </c>
      <c r="C186" t="str">
        <f>rawdata!C182</f>
        <v>Smart Energy</v>
      </c>
      <c r="D186" t="str">
        <f>rawdata!D182</f>
        <v>Smalldesignfirm</v>
      </c>
      <c r="E186" t="str">
        <f t="shared" si="2"/>
        <v/>
      </c>
      <c r="F186" t="str">
        <f>countif(rawdata!$J182:$AB182,"="&amp;F$5&amp;"_*")</f>
        <v>2</v>
      </c>
      <c r="G186" t="str">
        <f>countif(rawdata!$J182:$AB182,"="&amp;G$5&amp;"_*")</f>
        <v>1</v>
      </c>
      <c r="H186" t="str">
        <f>countif(rawdata!$J182:$AB182,"="&amp;H$5&amp;"_*")</f>
        <v>1</v>
      </c>
      <c r="I186" t="str">
        <f>countif(rawdata!$J182:$AB182,"="&amp;I$5&amp;"_*")</f>
        <v>1</v>
      </c>
      <c r="J186" t="str">
        <f>countif(rawdata!$J182:$AB182,"="&amp;J$5&amp;"_*")</f>
        <v>1</v>
      </c>
      <c r="K186" t="str">
        <f>countif(rawdata!$J182:$AB182,"="&amp;K$5&amp;"_*")</f>
        <v>1</v>
      </c>
    </row>
    <row r="187">
      <c r="B187" t="str">
        <f t="shared" si="1"/>
        <v/>
      </c>
      <c r="C187" t="str">
        <f>rawdata!C183</f>
        <v>NEEA Generator</v>
      </c>
      <c r="D187" t="str">
        <f>rawdata!D183</f>
        <v>Smalldesignfirm</v>
      </c>
      <c r="E187" t="str">
        <f t="shared" si="2"/>
        <v/>
      </c>
      <c r="F187" t="str">
        <f>countif(rawdata!$J183:$AB183,"="&amp;F$5&amp;"_*")</f>
        <v>2</v>
      </c>
      <c r="G187" t="str">
        <f>countif(rawdata!$J183:$AB183,"="&amp;G$5&amp;"_*")</f>
        <v>1</v>
      </c>
      <c r="H187" t="str">
        <f>countif(rawdata!$J183:$AB183,"="&amp;H$5&amp;"_*")</f>
        <v>1</v>
      </c>
      <c r="I187" t="str">
        <f>countif(rawdata!$J183:$AB183,"="&amp;I$5&amp;"_*")</f>
        <v>1</v>
      </c>
      <c r="J187" t="str">
        <f>countif(rawdata!$J183:$AB183,"="&amp;J$5&amp;"_*")</f>
        <v>2</v>
      </c>
      <c r="K187" t="str">
        <f>countif(rawdata!$J183:$AB183,"="&amp;K$5&amp;"_*")</f>
        <v>1</v>
      </c>
    </row>
    <row r="188">
      <c r="B188" t="str">
        <f t="shared" si="1"/>
        <v/>
      </c>
      <c r="C188" t="str">
        <f>rawdata!C184</f>
        <v>CRX Display</v>
      </c>
      <c r="D188" t="str">
        <f>rawdata!D184</f>
        <v>Smalldesignfirm</v>
      </c>
      <c r="E188" t="str">
        <f t="shared" si="2"/>
        <v/>
      </c>
      <c r="F188" t="str">
        <f>countif(rawdata!$J184:$AB184,"="&amp;F$5&amp;"_*")</f>
        <v>2</v>
      </c>
      <c r="G188" t="str">
        <f>countif(rawdata!$J184:$AB184,"="&amp;G$5&amp;"_*")</f>
        <v>1</v>
      </c>
      <c r="H188" t="str">
        <f>countif(rawdata!$J184:$AB184,"="&amp;H$5&amp;"_*")</f>
        <v>1</v>
      </c>
      <c r="I188" t="str">
        <f>countif(rawdata!$J184:$AB184,"="&amp;I$5&amp;"_*")</f>
        <v>1</v>
      </c>
      <c r="J188" t="str">
        <f>countif(rawdata!$J184:$AB184,"="&amp;J$5&amp;"_*")</f>
        <v>2</v>
      </c>
      <c r="K188" t="str">
        <f>countif(rawdata!$J184:$AB184,"="&amp;K$5&amp;"_*")</f>
        <v>1</v>
      </c>
    </row>
    <row r="189">
      <c r="B189" t="str">
        <f t="shared" si="1"/>
        <v/>
      </c>
      <c r="C189" t="str">
        <f>rawdata!C185</f>
        <v>Revolution Lounge</v>
      </c>
      <c r="D189" t="str">
        <f>rawdata!D185</f>
        <v>Smalldesignfirm</v>
      </c>
      <c r="E189" t="str">
        <f t="shared" si="2"/>
        <v/>
      </c>
      <c r="F189" t="str">
        <f>countif(rawdata!$J185:$AB185,"="&amp;F$5&amp;"_*")</f>
        <v>2</v>
      </c>
      <c r="G189" t="str">
        <f>countif(rawdata!$J185:$AB185,"="&amp;G$5&amp;"_*")</f>
        <v>2</v>
      </c>
      <c r="H189" t="str">
        <f>countif(rawdata!$J185:$AB185,"="&amp;H$5&amp;"_*")</f>
        <v>1</v>
      </c>
      <c r="I189" t="str">
        <f>countif(rawdata!$J185:$AB185,"="&amp;I$5&amp;"_*")</f>
        <v>1</v>
      </c>
      <c r="J189" t="str">
        <f>countif(rawdata!$J185:$AB185,"="&amp;J$5&amp;"_*")</f>
        <v>2</v>
      </c>
      <c r="K189" t="str">
        <f>countif(rawdata!$J185:$AB185,"="&amp;K$5&amp;"_*")</f>
        <v>1</v>
      </c>
    </row>
    <row r="190">
      <c r="B190" t="str">
        <f t="shared" si="1"/>
        <v/>
      </c>
      <c r="C190" t="str">
        <f>rawdata!C186</f>
        <v>Zebrafish</v>
      </c>
      <c r="D190" t="str">
        <f>rawdata!D186</f>
        <v>Smalldesignfirm</v>
      </c>
      <c r="E190" t="str">
        <f t="shared" si="2"/>
        <v/>
      </c>
      <c r="F190" t="str">
        <f>countif(rawdata!$J186:$AB186,"="&amp;F$5&amp;"_*")</f>
        <v>2</v>
      </c>
      <c r="G190" t="str">
        <f>countif(rawdata!$J186:$AB186,"="&amp;G$5&amp;"_*")</f>
        <v>2</v>
      </c>
      <c r="H190" t="str">
        <f>countif(rawdata!$J186:$AB186,"="&amp;H$5&amp;"_*")</f>
        <v>1</v>
      </c>
      <c r="I190" t="str">
        <f>countif(rawdata!$J186:$AB186,"="&amp;I$5&amp;"_*")</f>
        <v>1</v>
      </c>
      <c r="J190" t="str">
        <f>countif(rawdata!$J186:$AB186,"="&amp;J$5&amp;"_*")</f>
        <v>2</v>
      </c>
      <c r="K190" t="str">
        <f>countif(rawdata!$J186:$AB186,"="&amp;K$5&amp;"_*")</f>
        <v>1</v>
      </c>
    </row>
    <row r="191">
      <c r="B191" t="str">
        <f t="shared" si="1"/>
        <v/>
      </c>
      <c r="C191" t="str">
        <f>rawdata!C187</f>
        <v>Illuminated Manuscript</v>
      </c>
      <c r="D191" t="str">
        <f>rawdata!D187</f>
        <v>Smalldesignfirm</v>
      </c>
      <c r="E191" t="str">
        <f t="shared" si="2"/>
        <v/>
      </c>
      <c r="F191" t="str">
        <f>countif(rawdata!$J187:$AB187,"="&amp;F$5&amp;"_*")</f>
        <v>2</v>
      </c>
      <c r="G191" t="str">
        <f>countif(rawdata!$J187:$AB187,"="&amp;G$5&amp;"_*")</f>
        <v>2</v>
      </c>
      <c r="H191" t="str">
        <f>countif(rawdata!$J187:$AB187,"="&amp;H$5&amp;"_*")</f>
        <v>1</v>
      </c>
      <c r="I191" t="str">
        <f>countif(rawdata!$J187:$AB187,"="&amp;I$5&amp;"_*")</f>
        <v>1</v>
      </c>
      <c r="J191" t="str">
        <f>countif(rawdata!$J187:$AB187,"="&amp;J$5&amp;"_*")</f>
        <v>2</v>
      </c>
      <c r="K191" t="str">
        <f>countif(rawdata!$J187:$AB187,"="&amp;K$5&amp;"_*")</f>
        <v>2</v>
      </c>
    </row>
    <row r="192">
      <c r="B192" t="str">
        <f t="shared" si="1"/>
        <v/>
      </c>
      <c r="C192" t="str">
        <f>rawdata!C188</f>
        <v>PLEDGE WALL</v>
      </c>
      <c r="D192" t="str">
        <f>rawdata!D188</f>
        <v>Smalldesignfirm</v>
      </c>
      <c r="E192" t="str">
        <f t="shared" si="2"/>
        <v/>
      </c>
      <c r="F192" t="str">
        <f>countif(rawdata!$J188:$AB188,"="&amp;F$5&amp;"_*")</f>
        <v>3</v>
      </c>
      <c r="G192" t="str">
        <f>countif(rawdata!$J188:$AB188,"="&amp;G$5&amp;"_*")</f>
        <v>2</v>
      </c>
      <c r="H192" t="str">
        <f>countif(rawdata!$J188:$AB188,"="&amp;H$5&amp;"_*")</f>
        <v>1</v>
      </c>
      <c r="I192" t="str">
        <f>countif(rawdata!$J188:$AB188,"="&amp;I$5&amp;"_*")</f>
        <v>1</v>
      </c>
      <c r="J192" t="str">
        <f>countif(rawdata!$J188:$AB188,"="&amp;J$5&amp;"_*")</f>
        <v>2</v>
      </c>
      <c r="K192" t="str">
        <f>countif(rawdata!$J188:$AB188,"="&amp;K$5&amp;"_*")</f>
        <v>1</v>
      </c>
    </row>
    <row r="193">
      <c r="B193" t="str">
        <f t="shared" si="1"/>
        <v/>
      </c>
      <c r="C193" t="str">
        <f>rawdata!C189</f>
        <v>Irish College Exhibits</v>
      </c>
      <c r="D193" t="str">
        <f>rawdata!D189</f>
        <v>Smalldesignfirm</v>
      </c>
      <c r="E193" t="str">
        <f t="shared" si="2"/>
        <v/>
      </c>
      <c r="F193" t="str">
        <f>countif(rawdata!$J189:$AB189,"="&amp;F$5&amp;"_*")</f>
        <v>3</v>
      </c>
      <c r="G193" t="str">
        <f>countif(rawdata!$J189:$AB189,"="&amp;G$5&amp;"_*")</f>
        <v>2</v>
      </c>
      <c r="H193" t="str">
        <f>countif(rawdata!$J189:$AB189,"="&amp;H$5&amp;"_*")</f>
        <v>1</v>
      </c>
      <c r="I193" t="str">
        <f>countif(rawdata!$J189:$AB189,"="&amp;I$5&amp;"_*")</f>
        <v>1</v>
      </c>
      <c r="J193" t="str">
        <f>countif(rawdata!$J189:$AB189,"="&amp;J$5&amp;"_*")</f>
        <v>2</v>
      </c>
      <c r="K193" t="str">
        <f>countif(rawdata!$J189:$AB189,"="&amp;K$5&amp;"_*")</f>
        <v>1</v>
      </c>
    </row>
    <row r="194">
      <c r="B194" t="str">
        <f t="shared" si="1"/>
        <v/>
      </c>
      <c r="C194" t="str">
        <f>rawdata!C190</f>
        <v>Hall of Ideas</v>
      </c>
      <c r="D194" t="str">
        <f>rawdata!D190</f>
        <v>Smalldesignfirm</v>
      </c>
      <c r="E194" t="str">
        <f t="shared" si="2"/>
        <v/>
      </c>
      <c r="F194" t="str">
        <f>countif(rawdata!$J190:$AB190,"="&amp;F$5&amp;"_*")</f>
        <v>2</v>
      </c>
      <c r="G194" t="str">
        <f>countif(rawdata!$J190:$AB190,"="&amp;G$5&amp;"_*")</f>
        <v>2</v>
      </c>
      <c r="H194" t="str">
        <f>countif(rawdata!$J190:$AB190,"="&amp;H$5&amp;"_*")</f>
        <v>1</v>
      </c>
      <c r="I194" t="str">
        <f>countif(rawdata!$J190:$AB190,"="&amp;I$5&amp;"_*")</f>
        <v>1</v>
      </c>
      <c r="J194" t="str">
        <f>countif(rawdata!$J190:$AB190,"="&amp;J$5&amp;"_*")</f>
        <v>2</v>
      </c>
      <c r="K194" t="str">
        <f>countif(rawdata!$J190:$AB190,"="&amp;K$5&amp;"_*")</f>
        <v>1</v>
      </c>
    </row>
    <row r="195">
      <c r="B195" t="str">
        <f t="shared" si="1"/>
        <v/>
      </c>
      <c r="C195" t="str">
        <f>rawdata!C191</f>
        <v>Period Rooms</v>
      </c>
      <c r="D195" t="str">
        <f>rawdata!D191</f>
        <v>Smalldesignfirm</v>
      </c>
      <c r="E195" t="str">
        <f t="shared" si="2"/>
        <v/>
      </c>
      <c r="F195" t="str">
        <f>countif(rawdata!$J191:$AB191,"="&amp;F$5&amp;"_*")</f>
        <v>1</v>
      </c>
      <c r="G195" t="str">
        <f>countif(rawdata!$J191:$AB191,"="&amp;G$5&amp;"_*")</f>
        <v>1</v>
      </c>
      <c r="H195" t="str">
        <f>countif(rawdata!$J191:$AB191,"="&amp;H$5&amp;"_*")</f>
        <v>1</v>
      </c>
      <c r="I195" t="str">
        <f>countif(rawdata!$J191:$AB191,"="&amp;I$5&amp;"_*")</f>
        <v>1</v>
      </c>
      <c r="J195" t="str">
        <f>countif(rawdata!$J191:$AB191,"="&amp;J$5&amp;"_*")</f>
        <v>2</v>
      </c>
      <c r="K195" t="str">
        <f>countif(rawdata!$J191:$AB191,"="&amp;K$5&amp;"_*")</f>
        <v>1</v>
      </c>
    </row>
    <row r="196">
      <c r="B196" t="str">
        <f t="shared" si="1"/>
        <v/>
      </c>
      <c r="C196" t="str">
        <f>rawdata!C192</f>
        <v>Luce Center</v>
      </c>
      <c r="D196" t="str">
        <f>rawdata!D192</f>
        <v>Smalldesignfirm</v>
      </c>
      <c r="E196" t="str">
        <f t="shared" si="2"/>
        <v/>
      </c>
      <c r="F196" t="str">
        <f>countif(rawdata!$J192:$AB192,"="&amp;F$5&amp;"_*")</f>
        <v>1</v>
      </c>
      <c r="G196" t="str">
        <f>countif(rawdata!$J192:$AB192,"="&amp;G$5&amp;"_*")</f>
        <v>1</v>
      </c>
      <c r="H196" t="str">
        <f>countif(rawdata!$J192:$AB192,"="&amp;H$5&amp;"_*")</f>
        <v>1</v>
      </c>
      <c r="I196" t="str">
        <f>countif(rawdata!$J192:$AB192,"="&amp;I$5&amp;"_*")</f>
        <v>1</v>
      </c>
      <c r="J196" t="str">
        <f>countif(rawdata!$J192:$AB192,"="&amp;J$5&amp;"_*")</f>
        <v>2</v>
      </c>
      <c r="K196" t="str">
        <f>countif(rawdata!$J192:$AB192,"="&amp;K$5&amp;"_*")</f>
        <v>1</v>
      </c>
    </row>
    <row r="197">
      <c r="B197" t="str">
        <f t="shared" si="1"/>
        <v/>
      </c>
      <c r="C197" t="str">
        <f>rawdata!C193</f>
        <v>Boisterous Sea of Liberty</v>
      </c>
      <c r="D197" t="str">
        <f>rawdata!D193</f>
        <v>Smalldesignfirm</v>
      </c>
      <c r="E197" t="str">
        <f t="shared" si="2"/>
        <v/>
      </c>
      <c r="F197" t="str">
        <f>countif(rawdata!$J193:$AB193,"="&amp;F$5&amp;"_*")</f>
        <v>2</v>
      </c>
      <c r="G197" t="str">
        <f>countif(rawdata!$J193:$AB193,"="&amp;G$5&amp;"_*")</f>
        <v>2</v>
      </c>
      <c r="H197" t="str">
        <f>countif(rawdata!$J193:$AB193,"="&amp;H$5&amp;"_*")</f>
        <v>1</v>
      </c>
      <c r="I197" t="str">
        <f>countif(rawdata!$J193:$AB193,"="&amp;I$5&amp;"_*")</f>
        <v>1</v>
      </c>
      <c r="J197" t="str">
        <f>countif(rawdata!$J193:$AB193,"="&amp;J$5&amp;"_*")</f>
        <v>2</v>
      </c>
      <c r="K197" t="str">
        <f>countif(rawdata!$J193:$AB193,"="&amp;K$5&amp;"_*")</f>
        <v>1</v>
      </c>
    </row>
    <row r="198">
      <c r="B198" t="str">
        <f t="shared" si="1"/>
        <v/>
      </c>
      <c r="C198" t="str">
        <f>rawdata!C194</f>
        <v>Boston MFA</v>
      </c>
      <c r="D198" t="str">
        <f>rawdata!D194</f>
        <v>Smalldesignfirm</v>
      </c>
      <c r="E198" t="str">
        <f t="shared" si="2"/>
        <v/>
      </c>
      <c r="F198" t="str">
        <f>countif(rawdata!$J194:$AB194,"="&amp;F$5&amp;"_*")</f>
        <v>1</v>
      </c>
      <c r="G198" t="str">
        <f>countif(rawdata!$J194:$AB194,"="&amp;G$5&amp;"_*")</f>
        <v>1</v>
      </c>
      <c r="H198" t="str">
        <f>countif(rawdata!$J194:$AB194,"="&amp;H$5&amp;"_*")</f>
        <v>1</v>
      </c>
      <c r="I198" t="str">
        <f>countif(rawdata!$J194:$AB194,"="&amp;I$5&amp;"_*")</f>
        <v>1</v>
      </c>
      <c r="J198" t="str">
        <f>countif(rawdata!$J194:$AB194,"="&amp;J$5&amp;"_*")</f>
        <v>2</v>
      </c>
      <c r="K198" t="str">
        <f>countif(rawdata!$J194:$AB194,"="&amp;K$5&amp;"_*")</f>
        <v>1</v>
      </c>
    </row>
    <row r="199">
      <c r="B199" t="str">
        <f t="shared" si="1"/>
        <v/>
      </c>
      <c r="C199" t="str">
        <f>rawdata!C195</f>
        <v>Weather Station</v>
      </c>
      <c r="D199" t="str">
        <f>rawdata!D195</f>
        <v>Smalldesignfirm</v>
      </c>
      <c r="E199" t="str">
        <f t="shared" si="2"/>
        <v/>
      </c>
      <c r="F199" t="str">
        <f>countif(rawdata!$J195:$AB195,"="&amp;F$5&amp;"_*")</f>
        <v>1</v>
      </c>
      <c r="G199" t="str">
        <f>countif(rawdata!$J195:$AB195,"="&amp;G$5&amp;"_*")</f>
        <v>1</v>
      </c>
      <c r="H199" t="str">
        <f>countif(rawdata!$J195:$AB195,"="&amp;H$5&amp;"_*")</f>
        <v>1</v>
      </c>
      <c r="I199" t="str">
        <f>countif(rawdata!$J195:$AB195,"="&amp;I$5&amp;"_*")</f>
        <v>1</v>
      </c>
      <c r="J199" t="str">
        <f>countif(rawdata!$J195:$AB195,"="&amp;J$5&amp;"_*")</f>
        <v>2</v>
      </c>
      <c r="K199" t="str">
        <f>countif(rawdata!$J195:$AB195,"="&amp;K$5&amp;"_*")</f>
        <v>1</v>
      </c>
    </row>
    <row r="200">
      <c r="B200" t="str">
        <f t="shared" si="1"/>
        <v/>
      </c>
      <c r="C200" t="str">
        <f>rawdata!C196</f>
        <v>Touchscreen Interactives</v>
      </c>
      <c r="D200" t="str">
        <f>rawdata!D196</f>
        <v>Smalldesignfirm</v>
      </c>
      <c r="E200" t="str">
        <f t="shared" si="2"/>
        <v/>
      </c>
      <c r="F200" t="str">
        <f>countif(rawdata!$J196:$AB196,"="&amp;F$5&amp;"_*")</f>
        <v>1</v>
      </c>
      <c r="G200" t="str">
        <f>countif(rawdata!$J196:$AB196,"="&amp;G$5&amp;"_*")</f>
        <v>1</v>
      </c>
      <c r="H200" t="str">
        <f>countif(rawdata!$J196:$AB196,"="&amp;H$5&amp;"_*")</f>
        <v>1</v>
      </c>
      <c r="I200" t="str">
        <f>countif(rawdata!$J196:$AB196,"="&amp;I$5&amp;"_*")</f>
        <v>1</v>
      </c>
      <c r="J200" t="str">
        <f>countif(rawdata!$J196:$AB196,"="&amp;J$5&amp;"_*")</f>
        <v>2</v>
      </c>
      <c r="K200" t="str">
        <f>countif(rawdata!$J196:$AB196,"="&amp;K$5&amp;"_*")</f>
        <v>1</v>
      </c>
    </row>
    <row r="201">
      <c r="B201" t="str">
        <f t="shared" si="1"/>
        <v/>
      </c>
      <c r="C201" t="str">
        <f>rawdata!C197</f>
        <v>Collections Highlight</v>
      </c>
      <c r="D201" t="str">
        <f>rawdata!D197</f>
        <v>Smalldesignfirm</v>
      </c>
      <c r="E201" t="str">
        <f t="shared" si="2"/>
        <v/>
      </c>
      <c r="F201" t="str">
        <f>countif(rawdata!$J197:$AB197,"="&amp;F$5&amp;"_*")</f>
        <v>1</v>
      </c>
      <c r="G201" t="str">
        <f>countif(rawdata!$J197:$AB197,"="&amp;G$5&amp;"_*")</f>
        <v>1</v>
      </c>
      <c r="H201" t="str">
        <f>countif(rawdata!$J197:$AB197,"="&amp;H$5&amp;"_*")</f>
        <v>1</v>
      </c>
      <c r="I201" t="str">
        <f>countif(rawdata!$J197:$AB197,"="&amp;I$5&amp;"_*")</f>
        <v>1</v>
      </c>
      <c r="J201" t="str">
        <f>countif(rawdata!$J197:$AB197,"="&amp;J$5&amp;"_*")</f>
        <v>2</v>
      </c>
      <c r="K201" t="str">
        <f>countif(rawdata!$J197:$AB197,"="&amp;K$5&amp;"_*")</f>
        <v>1</v>
      </c>
    </row>
    <row r="202">
      <c r="B202" t="str">
        <f t="shared" si="1"/>
        <v/>
      </c>
      <c r="C202" t="str">
        <f>rawdata!C198</f>
        <v>Interactive Columns</v>
      </c>
      <c r="D202" t="str">
        <f>rawdata!D198</f>
        <v>Smalldesignfirm</v>
      </c>
      <c r="E202" t="str">
        <f t="shared" si="2"/>
        <v/>
      </c>
      <c r="F202" t="str">
        <f>countif(rawdata!$J198:$AB198,"="&amp;F$5&amp;"_*")</f>
        <v>1</v>
      </c>
      <c r="G202" t="str">
        <f>countif(rawdata!$J198:$AB198,"="&amp;G$5&amp;"_*")</f>
        <v>1</v>
      </c>
      <c r="H202" t="str">
        <f>countif(rawdata!$J198:$AB198,"="&amp;H$5&amp;"_*")</f>
        <v>1</v>
      </c>
      <c r="I202" t="str">
        <f>countif(rawdata!$J198:$AB198,"="&amp;I$5&amp;"_*")</f>
        <v>1</v>
      </c>
      <c r="J202" t="str">
        <f>countif(rawdata!$J198:$AB198,"="&amp;J$5&amp;"_*")</f>
        <v>2</v>
      </c>
      <c r="K202" t="str">
        <f>countif(rawdata!$J198:$AB198,"="&amp;K$5&amp;"_*")</f>
        <v>1</v>
      </c>
    </row>
    <row r="203">
      <c r="B203" t="str">
        <f t="shared" si="1"/>
        <v/>
      </c>
      <c r="C203" t="str">
        <f>rawdata!C199</f>
        <v>Nobel Field</v>
      </c>
      <c r="D203" t="str">
        <f>rawdata!D199</f>
        <v>Smalldesignfirm</v>
      </c>
      <c r="E203" t="str">
        <f t="shared" si="2"/>
        <v/>
      </c>
      <c r="F203" t="str">
        <f>countif(rawdata!$J199:$AB199,"="&amp;F$5&amp;"_*")</f>
        <v>1</v>
      </c>
      <c r="G203" t="str">
        <f>countif(rawdata!$J199:$AB199,"="&amp;G$5&amp;"_*")</f>
        <v>1</v>
      </c>
      <c r="H203" t="str">
        <f>countif(rawdata!$J199:$AB199,"="&amp;H$5&amp;"_*")</f>
        <v>1</v>
      </c>
      <c r="I203" t="str">
        <f>countif(rawdata!$J199:$AB199,"="&amp;I$5&amp;"_*")</f>
        <v>1</v>
      </c>
      <c r="J203" t="str">
        <f>countif(rawdata!$J199:$AB199,"="&amp;J$5&amp;"_*")</f>
        <v>2</v>
      </c>
      <c r="K203" t="str">
        <f>countif(rawdata!$J199:$AB199,"="&amp;K$5&amp;"_*")</f>
        <v>1</v>
      </c>
    </row>
    <row r="204">
      <c r="B204" t="str">
        <f t="shared" si="1"/>
        <v/>
      </c>
      <c r="C204" t="str">
        <f>rawdata!C200</f>
        <v>Nobel Chamber</v>
      </c>
      <c r="D204" t="str">
        <f>rawdata!D200</f>
        <v>Smalldesignfirm</v>
      </c>
      <c r="E204" t="str">
        <f t="shared" si="2"/>
        <v/>
      </c>
      <c r="F204" t="str">
        <f>countif(rawdata!$J200:$AB200,"="&amp;F$5&amp;"_*")</f>
        <v>1</v>
      </c>
      <c r="G204" t="str">
        <f>countif(rawdata!$J200:$AB200,"="&amp;G$5&amp;"_*")</f>
        <v>1</v>
      </c>
      <c r="H204" t="str">
        <f>countif(rawdata!$J200:$AB200,"="&amp;H$5&amp;"_*")</f>
        <v>1</v>
      </c>
      <c r="I204" t="str">
        <f>countif(rawdata!$J200:$AB200,"="&amp;I$5&amp;"_*")</f>
        <v>1</v>
      </c>
      <c r="J204" t="str">
        <f>countif(rawdata!$J200:$AB200,"="&amp;J$5&amp;"_*")</f>
        <v>2</v>
      </c>
      <c r="K204" t="str">
        <f>countif(rawdata!$J200:$AB200,"="&amp;K$5&amp;"_*")</f>
        <v>1</v>
      </c>
    </row>
    <row r="205">
      <c r="B205" t="str">
        <f t="shared" si="1"/>
        <v/>
      </c>
      <c r="C205" t="str">
        <f>rawdata!C201</f>
        <v>Code and Theory website</v>
      </c>
      <c r="D205" t="str">
        <f>rawdata!D201</f>
        <v>Codeandtheory</v>
      </c>
      <c r="E205" t="str">
        <f t="shared" si="2"/>
        <v/>
      </c>
      <c r="F205" t="str">
        <f>countif(rawdata!$J201:$AB201,"="&amp;F$5&amp;"_*")</f>
        <v>1</v>
      </c>
      <c r="G205" t="str">
        <f>countif(rawdata!$J201:$AB201,"="&amp;G$5&amp;"_*")</f>
        <v>1</v>
      </c>
      <c r="H205" t="str">
        <f>countif(rawdata!$J201:$AB201,"="&amp;H$5&amp;"_*")</f>
        <v>1</v>
      </c>
      <c r="I205" t="str">
        <f>countif(rawdata!$J201:$AB201,"="&amp;I$5&amp;"_*")</f>
        <v>1</v>
      </c>
      <c r="J205" t="str">
        <f>countif(rawdata!$J201:$AB201,"="&amp;J$5&amp;"_*")</f>
        <v>2</v>
      </c>
      <c r="K205" t="str">
        <f>countif(rawdata!$J201:$AB201,"="&amp;K$5&amp;"_*")</f>
        <v>1</v>
      </c>
    </row>
    <row r="206">
      <c r="B206" t="str">
        <f t="shared" si="1"/>
        <v/>
      </c>
      <c r="C206" t="str">
        <f>rawdata!C202</f>
        <v>SHOW OFF THAT SWAG.</v>
      </c>
      <c r="D206" t="str">
        <f>rawdata!D202</f>
        <v>Domani</v>
      </c>
      <c r="E206" t="str">
        <f t="shared" si="2"/>
        <v/>
      </c>
      <c r="F206" t="str">
        <f>countif(rawdata!$J202:$AB202,"="&amp;F$5&amp;"_*")</f>
        <v>1</v>
      </c>
      <c r="G206" t="str">
        <f>countif(rawdata!$J202:$AB202,"="&amp;G$5&amp;"_*")</f>
        <v>1</v>
      </c>
      <c r="H206" t="str">
        <f>countif(rawdata!$J202:$AB202,"="&amp;H$5&amp;"_*")</f>
        <v>1</v>
      </c>
      <c r="I206" t="str">
        <f>countif(rawdata!$J202:$AB202,"="&amp;I$5&amp;"_*")</f>
        <v>1</v>
      </c>
      <c r="J206" t="str">
        <f>countif(rawdata!$J202:$AB202,"="&amp;J$5&amp;"_*")</f>
        <v>2</v>
      </c>
      <c r="K206" t="str">
        <f>countif(rawdata!$J202:$AB202,"="&amp;K$5&amp;"_*")</f>
        <v>1</v>
      </c>
    </row>
    <row r="207">
      <c r="B207" t="str">
        <f t="shared" si="1"/>
        <v/>
      </c>
      <c r="C207" t="str">
        <f>rawdata!C203</f>
        <v>Bipolar</v>
      </c>
      <c r="D207" t="str">
        <f>rawdata!D203</f>
        <v>James Alliban</v>
      </c>
      <c r="E207" t="str">
        <f t="shared" si="2"/>
        <v/>
      </c>
      <c r="F207" t="str">
        <f>countif(rawdata!$J203:$AB203,"="&amp;F$5&amp;"_*")</f>
        <v>1</v>
      </c>
      <c r="G207" t="str">
        <f>countif(rawdata!$J203:$AB203,"="&amp;G$5&amp;"_*")</f>
        <v>1</v>
      </c>
      <c r="H207" t="str">
        <f>countif(rawdata!$J203:$AB203,"="&amp;H$5&amp;"_*")</f>
        <v>1</v>
      </c>
      <c r="I207" t="str">
        <f>countif(rawdata!$J203:$AB203,"="&amp;I$5&amp;"_*")</f>
        <v>1</v>
      </c>
      <c r="J207" t="str">
        <f>countif(rawdata!$J203:$AB203,"="&amp;J$5&amp;"_*")</f>
        <v>2</v>
      </c>
      <c r="K207" t="str">
        <f>countif(rawdata!$J203:$AB203,"="&amp;K$5&amp;"_*")</f>
        <v>1</v>
      </c>
    </row>
    <row r="208">
      <c r="B208" t="str">
        <f t="shared" si="1"/>
        <v/>
      </c>
      <c r="C208" t="str">
        <f>rawdata!C204</f>
        <v>NOVA </v>
      </c>
      <c r="D208" t="str">
        <f>rawdata!D204</f>
        <v>James Alliban</v>
      </c>
      <c r="E208" t="str">
        <f t="shared" si="2"/>
        <v/>
      </c>
      <c r="F208" t="str">
        <f>countif(rawdata!$J204:$AB204,"="&amp;F$5&amp;"_*")</f>
        <v>1</v>
      </c>
      <c r="G208" t="str">
        <f>countif(rawdata!$J204:$AB204,"="&amp;G$5&amp;"_*")</f>
        <v>1</v>
      </c>
      <c r="H208" t="str">
        <f>countif(rawdata!$J204:$AB204,"="&amp;H$5&amp;"_*")</f>
        <v>1</v>
      </c>
      <c r="I208" t="str">
        <f>countif(rawdata!$J204:$AB204,"="&amp;I$5&amp;"_*")</f>
        <v>1</v>
      </c>
      <c r="J208" t="str">
        <f>countif(rawdata!$J204:$AB204,"="&amp;J$5&amp;"_*")</f>
        <v>1</v>
      </c>
      <c r="K208" t="str">
        <f>countif(rawdata!$J204:$AB204,"="&amp;K$5&amp;"_*")</f>
        <v>1</v>
      </c>
    </row>
    <row r="209">
      <c r="B209" t="str">
        <f t="shared" si="1"/>
        <v/>
      </c>
      <c r="C209" t="str">
        <f>rawdata!C205</f>
        <v>LAST TRAIN</v>
      </c>
      <c r="D209" t="str">
        <f>rawdata!D205</f>
        <v>James Alliban</v>
      </c>
      <c r="E209" t="str">
        <f t="shared" si="2"/>
        <v/>
      </c>
      <c r="F209" t="str">
        <f>countif(rawdata!$J205:$AB205,"="&amp;F$5&amp;"_*")</f>
        <v>1</v>
      </c>
      <c r="G209" t="str">
        <f>countif(rawdata!$J205:$AB205,"="&amp;G$5&amp;"_*")</f>
        <v>1</v>
      </c>
      <c r="H209" t="str">
        <f>countif(rawdata!$J205:$AB205,"="&amp;H$5&amp;"_*")</f>
        <v>1</v>
      </c>
      <c r="I209" t="str">
        <f>countif(rawdata!$J205:$AB205,"="&amp;I$5&amp;"_*")</f>
        <v>1</v>
      </c>
      <c r="J209" t="str">
        <f>countif(rawdata!$J205:$AB205,"="&amp;J$5&amp;"_*")</f>
        <v>1</v>
      </c>
      <c r="K209" t="str">
        <f>countif(rawdata!$J205:$AB205,"="&amp;K$5&amp;"_*")</f>
        <v>1</v>
      </c>
    </row>
    <row r="210">
      <c r="B210" t="str">
        <f t="shared" si="1"/>
        <v/>
      </c>
      <c r="C210" t="str">
        <f>rawdata!C206</f>
        <v>THE RITE OF SPRING </v>
      </c>
      <c r="D210" t="str">
        <f>rawdata!D206</f>
        <v>James Alliban</v>
      </c>
      <c r="E210" t="str">
        <f t="shared" si="2"/>
        <v/>
      </c>
      <c r="F210" t="str">
        <f>countif(rawdata!$J206:$AB206,"="&amp;F$5&amp;"_*")</f>
        <v>1</v>
      </c>
      <c r="G210" t="str">
        <f>countif(rawdata!$J206:$AB206,"="&amp;G$5&amp;"_*")</f>
        <v>2</v>
      </c>
      <c r="H210" t="str">
        <f>countif(rawdata!$J206:$AB206,"="&amp;H$5&amp;"_*")</f>
        <v>1</v>
      </c>
      <c r="I210" t="str">
        <f>countif(rawdata!$J206:$AB206,"="&amp;I$5&amp;"_*")</f>
        <v>1</v>
      </c>
      <c r="J210" t="str">
        <f>countif(rawdata!$J206:$AB206,"="&amp;J$5&amp;"_*")</f>
        <v>1</v>
      </c>
      <c r="K210" t="str">
        <f>countif(rawdata!$J206:$AB206,"="&amp;K$5&amp;"_*")</f>
        <v>2</v>
      </c>
    </row>
    <row r="211">
      <c r="B211" t="str">
        <f t="shared" si="1"/>
        <v/>
      </c>
      <c r="C211" t="str">
        <f>rawdata!C207</f>
        <v>LIPTON T.O</v>
      </c>
      <c r="D211" t="str">
        <f>rawdata!D207</f>
        <v>James Alliban</v>
      </c>
      <c r="E211" t="str">
        <f t="shared" si="2"/>
        <v/>
      </c>
      <c r="F211" t="str">
        <f>countif(rawdata!$J207:$AB207,"="&amp;F$5&amp;"_*")</f>
        <v>2</v>
      </c>
      <c r="G211" t="str">
        <f>countif(rawdata!$J207:$AB207,"="&amp;G$5&amp;"_*")</f>
        <v>1</v>
      </c>
      <c r="H211" t="str">
        <f>countif(rawdata!$J207:$AB207,"="&amp;H$5&amp;"_*")</f>
        <v>1</v>
      </c>
      <c r="I211" t="str">
        <f>countif(rawdata!$J207:$AB207,"="&amp;I$5&amp;"_*")</f>
        <v>1</v>
      </c>
      <c r="J211" t="str">
        <f>countif(rawdata!$J207:$AB207,"="&amp;J$5&amp;"_*")</f>
        <v>1</v>
      </c>
      <c r="K211" t="str">
        <f>countif(rawdata!$J207:$AB207,"="&amp;K$5&amp;"_*")</f>
        <v>1</v>
      </c>
    </row>
    <row r="212">
      <c r="B212" t="str">
        <f t="shared" si="1"/>
        <v/>
      </c>
      <c r="C212" t="str">
        <f>rawdata!C208</f>
        <v>MACCABEES IN THE DARK</v>
      </c>
      <c r="D212" t="str">
        <f>rawdata!D208</f>
        <v>James Alliban</v>
      </c>
      <c r="E212" t="str">
        <f t="shared" si="2"/>
        <v/>
      </c>
      <c r="F212" t="str">
        <f>countif(rawdata!$J208:$AB208,"="&amp;F$5&amp;"_*")</f>
        <v>2</v>
      </c>
      <c r="G212" t="str">
        <f>countif(rawdata!$J208:$AB208,"="&amp;G$5&amp;"_*")</f>
        <v>1</v>
      </c>
      <c r="H212" t="str">
        <f>countif(rawdata!$J208:$AB208,"="&amp;H$5&amp;"_*")</f>
        <v>2</v>
      </c>
      <c r="I212" t="str">
        <f>countif(rawdata!$J208:$AB208,"="&amp;I$5&amp;"_*")</f>
        <v>1</v>
      </c>
      <c r="J212" t="str">
        <f>countif(rawdata!$J208:$AB208,"="&amp;J$5&amp;"_*")</f>
        <v>1</v>
      </c>
      <c r="K212" t="str">
        <f>countif(rawdata!$J208:$AB208,"="&amp;K$5&amp;"_*")</f>
        <v>1</v>
      </c>
    </row>
    <row r="213">
      <c r="B213" t="str">
        <f t="shared" si="1"/>
        <v/>
      </c>
      <c r="C213" t="str">
        <f>rawdata!C209</f>
        <v>TRACES </v>
      </c>
      <c r="D213" t="str">
        <f>rawdata!D209</f>
        <v>James Alliban</v>
      </c>
      <c r="E213" t="str">
        <f t="shared" si="2"/>
        <v/>
      </c>
      <c r="F213" t="str">
        <f>countif(rawdata!$J209:$AB209,"="&amp;F$5&amp;"_*")</f>
        <v>2</v>
      </c>
      <c r="G213" t="str">
        <f>countif(rawdata!$J209:$AB209,"="&amp;G$5&amp;"_*")</f>
        <v>2</v>
      </c>
      <c r="H213" t="str">
        <f>countif(rawdata!$J209:$AB209,"="&amp;H$5&amp;"_*")</f>
        <v>1</v>
      </c>
      <c r="I213" t="str">
        <f>countif(rawdata!$J209:$AB209,"="&amp;I$5&amp;"_*")</f>
        <v>1</v>
      </c>
      <c r="J213" t="str">
        <f>countif(rawdata!$J209:$AB209,"="&amp;J$5&amp;"_*")</f>
        <v>1</v>
      </c>
      <c r="K213" t="str">
        <f>countif(rawdata!$J209:$AB209,"="&amp;K$5&amp;"_*")</f>
        <v>1</v>
      </c>
    </row>
    <row r="214">
      <c r="B214" t="str">
        <f t="shared" si="1"/>
        <v/>
      </c>
      <c r="C214" t="str">
        <f>rawdata!C210</f>
        <v>COMPOSITE</v>
      </c>
      <c r="D214" t="str">
        <f>rawdata!D210</f>
        <v>James Alliban</v>
      </c>
      <c r="E214" t="str">
        <f t="shared" si="2"/>
        <v/>
      </c>
      <c r="F214" t="str">
        <f>countif(rawdata!$J210:$AB210,"="&amp;F$5&amp;"_*")</f>
        <v>2</v>
      </c>
      <c r="G214" t="str">
        <f>countif(rawdata!$J210:$AB210,"="&amp;G$5&amp;"_*")</f>
        <v>1</v>
      </c>
      <c r="H214" t="str">
        <f>countif(rawdata!$J210:$AB210,"="&amp;H$5&amp;"_*")</f>
        <v>1</v>
      </c>
      <c r="I214" t="str">
        <f>countif(rawdata!$J210:$AB210,"="&amp;I$5&amp;"_*")</f>
        <v>1</v>
      </c>
      <c r="J214" t="str">
        <f>countif(rawdata!$J210:$AB210,"="&amp;J$5&amp;"_*")</f>
        <v>1</v>
      </c>
      <c r="K214" t="str">
        <f>countif(rawdata!$J210:$AB210,"="&amp;K$5&amp;"_*")</f>
        <v>1</v>
      </c>
    </row>
    <row r="215">
      <c r="B215" t="str">
        <f t="shared" si="1"/>
        <v/>
      </c>
      <c r="C215" t="str">
        <f>rawdata!C211</f>
        <v>CELL</v>
      </c>
      <c r="D215" t="str">
        <f>rawdata!D211</f>
        <v>James Alliban</v>
      </c>
      <c r="E215" t="str">
        <f t="shared" si="2"/>
        <v/>
      </c>
      <c r="F215" t="str">
        <f>countif(rawdata!$J211:$AB211,"="&amp;F$5&amp;"_*")</f>
        <v>2</v>
      </c>
      <c r="G215" t="str">
        <f>countif(rawdata!$J211:$AB211,"="&amp;G$5&amp;"_*")</f>
        <v>2</v>
      </c>
      <c r="H215" t="str">
        <f>countif(rawdata!$J211:$AB211,"="&amp;H$5&amp;"_*")</f>
        <v>1</v>
      </c>
      <c r="I215" t="str">
        <f>countif(rawdata!$J211:$AB211,"="&amp;I$5&amp;"_*")</f>
        <v>1</v>
      </c>
      <c r="J215" t="str">
        <f>countif(rawdata!$J211:$AB211,"="&amp;J$5&amp;"_*")</f>
        <v>1</v>
      </c>
      <c r="K215" t="str">
        <f>countif(rawdata!$J211:$AB211,"="&amp;K$5&amp;"_*")</f>
        <v>1</v>
      </c>
    </row>
    <row r="216">
      <c r="B216" t="str">
        <f t="shared" si="1"/>
        <v/>
      </c>
      <c r="C216" t="str">
        <f>rawdata!C212</f>
        <v>KONSTRUCT </v>
      </c>
      <c r="D216" t="str">
        <f>rawdata!D212</f>
        <v>James Alliban</v>
      </c>
      <c r="E216" t="str">
        <f t="shared" si="2"/>
        <v/>
      </c>
      <c r="F216" t="str">
        <f>countif(rawdata!$J212:$AB212,"="&amp;F$5&amp;"_*")</f>
        <v>3</v>
      </c>
      <c r="G216" t="str">
        <f>countif(rawdata!$J212:$AB212,"="&amp;G$5&amp;"_*")</f>
        <v>2</v>
      </c>
      <c r="H216" t="str">
        <f>countif(rawdata!$J212:$AB212,"="&amp;H$5&amp;"_*")</f>
        <v>1</v>
      </c>
      <c r="I216" t="str">
        <f>countif(rawdata!$J212:$AB212,"="&amp;I$5&amp;"_*")</f>
        <v>1</v>
      </c>
      <c r="J216" t="str">
        <f>countif(rawdata!$J212:$AB212,"="&amp;J$5&amp;"_*")</f>
        <v>1</v>
      </c>
      <c r="K216" t="str">
        <f>countif(rawdata!$J212:$AB212,"="&amp;K$5&amp;"_*")</f>
        <v>1</v>
      </c>
    </row>
    <row r="217">
      <c r="B217" t="str">
        <f t="shared" si="1"/>
        <v/>
      </c>
      <c r="C217" t="str">
        <f>rawdata!C213</f>
        <v>FRACTURE </v>
      </c>
      <c r="D217" t="str">
        <f>rawdata!D213</f>
        <v>James Alliban</v>
      </c>
      <c r="E217" t="str">
        <f t="shared" si="2"/>
        <v/>
      </c>
      <c r="F217" t="str">
        <f>countif(rawdata!$J213:$AB213,"="&amp;F$5&amp;"_*")</f>
        <v>2</v>
      </c>
      <c r="G217" t="str">
        <f>countif(rawdata!$J213:$AB213,"="&amp;G$5&amp;"_*")</f>
        <v>1</v>
      </c>
      <c r="H217" t="str">
        <f>countif(rawdata!$J213:$AB213,"="&amp;H$5&amp;"_*")</f>
        <v>1</v>
      </c>
      <c r="I217" t="str">
        <f>countif(rawdata!$J213:$AB213,"="&amp;I$5&amp;"_*")</f>
        <v>1</v>
      </c>
      <c r="J217" t="str">
        <f>countif(rawdata!$J213:$AB213,"="&amp;J$5&amp;"_*")</f>
        <v>1</v>
      </c>
      <c r="K217" t="str">
        <f>countif(rawdata!$J213:$AB213,"="&amp;K$5&amp;"_*")</f>
        <v>1</v>
      </c>
    </row>
    <row r="218">
      <c r="B218" t="str">
        <f t="shared" si="1"/>
        <v/>
      </c>
      <c r="C218" t="str">
        <f>rawdata!C214</f>
        <v>Reduce, Reuse, Recycle, and Rethink</v>
      </c>
      <c r="D218" t="str">
        <f>rawdata!D214</f>
        <v>Potion</v>
      </c>
      <c r="E218" t="str">
        <f t="shared" si="2"/>
        <v/>
      </c>
      <c r="F218" t="str">
        <f>countif(rawdata!$J214:$AB214,"="&amp;F$5&amp;"_*")</f>
        <v>2</v>
      </c>
      <c r="G218" t="str">
        <f>countif(rawdata!$J214:$AB214,"="&amp;G$5&amp;"_*")</f>
        <v>1</v>
      </c>
      <c r="H218" t="str">
        <f>countif(rawdata!$J214:$AB214,"="&amp;H$5&amp;"_*")</f>
        <v>1</v>
      </c>
      <c r="I218" t="str">
        <f>countif(rawdata!$J214:$AB214,"="&amp;I$5&amp;"_*")</f>
        <v>1</v>
      </c>
      <c r="J218" t="str">
        <f>countif(rawdata!$J214:$AB214,"="&amp;J$5&amp;"_*")</f>
        <v>1</v>
      </c>
      <c r="K218" t="str">
        <f>countif(rawdata!$J214:$AB214,"="&amp;K$5&amp;"_*")</f>
        <v>1</v>
      </c>
    </row>
    <row r="219">
      <c r="B219" t="str">
        <f t="shared" si="1"/>
        <v/>
      </c>
      <c r="C219" t="str">
        <f>rawdata!C215</f>
        <v>Forest friends</v>
      </c>
      <c r="D219" t="str">
        <f>rawdata!D215</f>
        <v>Potion</v>
      </c>
      <c r="E219" t="str">
        <f t="shared" si="2"/>
        <v/>
      </c>
      <c r="F219" t="str">
        <f>countif(rawdata!$J215:$AB215,"="&amp;F$5&amp;"_*")</f>
        <v>2</v>
      </c>
      <c r="G219" t="str">
        <f>countif(rawdata!$J215:$AB215,"="&amp;G$5&amp;"_*")</f>
        <v>1</v>
      </c>
      <c r="H219" t="str">
        <f>countif(rawdata!$J215:$AB215,"="&amp;H$5&amp;"_*")</f>
        <v>1</v>
      </c>
      <c r="I219" t="str">
        <f>countif(rawdata!$J215:$AB215,"="&amp;I$5&amp;"_*")</f>
        <v>1</v>
      </c>
      <c r="J219" t="str">
        <f>countif(rawdata!$J215:$AB215,"="&amp;J$5&amp;"_*")</f>
        <v>1</v>
      </c>
      <c r="K219" t="str">
        <f>countif(rawdata!$J215:$AB215,"="&amp;K$5&amp;"_*")</f>
        <v>1</v>
      </c>
    </row>
    <row r="220">
      <c r="B220" t="str">
        <f t="shared" si="1"/>
        <v/>
      </c>
      <c r="C220" t="str">
        <f>rawdata!C216</f>
        <v>PostSecret Universe</v>
      </c>
      <c r="D220" t="str">
        <f>rawdata!D216</f>
        <v>Potion</v>
      </c>
      <c r="E220" t="str">
        <f t="shared" si="2"/>
        <v/>
      </c>
      <c r="F220" t="str">
        <f>countif(rawdata!$J216:$AB216,"="&amp;F$5&amp;"_*")</f>
        <v>2</v>
      </c>
      <c r="G220" t="str">
        <f>countif(rawdata!$J216:$AB216,"="&amp;G$5&amp;"_*")</f>
        <v>1</v>
      </c>
      <c r="H220" t="str">
        <f>countif(rawdata!$J216:$AB216,"="&amp;H$5&amp;"_*")</f>
        <v>2</v>
      </c>
      <c r="I220" t="str">
        <f>countif(rawdata!$J216:$AB216,"="&amp;I$5&amp;"_*")</f>
        <v>1</v>
      </c>
      <c r="J220" t="str">
        <f>countif(rawdata!$J216:$AB216,"="&amp;J$5&amp;"_*")</f>
        <v>1</v>
      </c>
      <c r="K220" t="str">
        <f>countif(rawdata!$J216:$AB216,"="&amp;K$5&amp;"_*")</f>
        <v>1</v>
      </c>
    </row>
    <row r="221">
      <c r="B221" t="str">
        <f t="shared" si="1"/>
        <v/>
      </c>
      <c r="C221" t="str">
        <f>rawdata!C217</f>
        <v>Smithsonian Channel Universal App</v>
      </c>
      <c r="D221" t="str">
        <f>rawdata!D217</f>
        <v>Potion</v>
      </c>
      <c r="E221" t="str">
        <f t="shared" si="2"/>
        <v/>
      </c>
      <c r="F221" t="str">
        <f>countif(rawdata!$J217:$AB217,"="&amp;F$5&amp;"_*")</f>
        <v>2</v>
      </c>
      <c r="G221" t="str">
        <f>countif(rawdata!$J217:$AB217,"="&amp;G$5&amp;"_*")</f>
        <v>1</v>
      </c>
      <c r="H221" t="str">
        <f>countif(rawdata!$J217:$AB217,"="&amp;H$5&amp;"_*")</f>
        <v>1</v>
      </c>
      <c r="I221" t="str">
        <f>countif(rawdata!$J217:$AB217,"="&amp;I$5&amp;"_*")</f>
        <v>1</v>
      </c>
      <c r="J221" t="str">
        <f>countif(rawdata!$J217:$AB217,"="&amp;J$5&amp;"_*")</f>
        <v>1</v>
      </c>
      <c r="K221" t="str">
        <f>countif(rawdata!$J217:$AB217,"="&amp;K$5&amp;"_*")</f>
        <v>1</v>
      </c>
    </row>
    <row r="222">
      <c r="B222" t="str">
        <f t="shared" si="1"/>
        <v/>
      </c>
      <c r="C222" t="str">
        <f>rawdata!C218</f>
        <v>Rights in the Courts</v>
      </c>
      <c r="D222" t="str">
        <f>rawdata!D218</f>
        <v>Potion</v>
      </c>
      <c r="E222" t="str">
        <f t="shared" si="2"/>
        <v/>
      </c>
      <c r="F222" t="str">
        <f>countif(rawdata!$J218:$AB218,"="&amp;F$5&amp;"_*")</f>
        <v>3</v>
      </c>
      <c r="G222" t="str">
        <f>countif(rawdata!$J218:$AB218,"="&amp;G$5&amp;"_*")</f>
        <v>1</v>
      </c>
      <c r="H222" t="str">
        <f>countif(rawdata!$J218:$AB218,"="&amp;H$5&amp;"_*")</f>
        <v>1</v>
      </c>
      <c r="I222" t="str">
        <f>countif(rawdata!$J218:$AB218,"="&amp;I$5&amp;"_*")</f>
        <v>1</v>
      </c>
      <c r="J222" t="str">
        <f>countif(rawdata!$J218:$AB218,"="&amp;J$5&amp;"_*")</f>
        <v>1</v>
      </c>
      <c r="K222" t="str">
        <f>countif(rawdata!$J218:$AB218,"="&amp;K$5&amp;"_*")</f>
        <v>1</v>
      </c>
    </row>
    <row r="223">
      <c r="B223" t="str">
        <f t="shared" si="1"/>
        <v/>
      </c>
      <c r="C223" t="str">
        <f>rawdata!C219</f>
        <v>Richard Avedon App for iPad</v>
      </c>
      <c r="D223" t="str">
        <f>rawdata!D219</f>
        <v>Potion</v>
      </c>
      <c r="E223" t="str">
        <f t="shared" si="2"/>
        <v/>
      </c>
      <c r="F223" t="str">
        <f>countif(rawdata!$J219:$AB219,"="&amp;F$5&amp;"_*")</f>
        <v>2</v>
      </c>
      <c r="G223" t="str">
        <f>countif(rawdata!$J219:$AB219,"="&amp;G$5&amp;"_*")</f>
        <v>1</v>
      </c>
      <c r="H223" t="str">
        <f>countif(rawdata!$J219:$AB219,"="&amp;H$5&amp;"_*")</f>
        <v>1</v>
      </c>
      <c r="I223" t="str">
        <f>countif(rawdata!$J219:$AB219,"="&amp;I$5&amp;"_*")</f>
        <v>1</v>
      </c>
      <c r="J223" t="str">
        <f>countif(rawdata!$J219:$AB219,"="&amp;J$5&amp;"_*")</f>
        <v>1</v>
      </c>
      <c r="K223" t="str">
        <f>countif(rawdata!$J219:$AB219,"="&amp;K$5&amp;"_*")</f>
        <v>1</v>
      </c>
    </row>
    <row r="224">
      <c r="B224" t="str">
        <f t="shared" si="1"/>
        <v/>
      </c>
      <c r="C224" t="str">
        <f>rawdata!C220</f>
        <v>Q?rius</v>
      </c>
      <c r="D224" t="str">
        <f>rawdata!D220</f>
        <v>Potion</v>
      </c>
      <c r="E224" t="str">
        <f t="shared" si="2"/>
        <v/>
      </c>
      <c r="F224" t="str">
        <f>countif(rawdata!$J220:$AB220,"="&amp;F$5&amp;"_*")</f>
        <v>2</v>
      </c>
      <c r="G224" t="str">
        <f>countif(rawdata!$J220:$AB220,"="&amp;G$5&amp;"_*")</f>
        <v>1</v>
      </c>
      <c r="H224" t="str">
        <f>countif(rawdata!$J220:$AB220,"="&amp;H$5&amp;"_*")</f>
        <v>1</v>
      </c>
      <c r="I224" t="str">
        <f>countif(rawdata!$J220:$AB220,"="&amp;I$5&amp;"_*")</f>
        <v>1</v>
      </c>
      <c r="J224" t="str">
        <f>countif(rawdata!$J220:$AB220,"="&amp;J$5&amp;"_*")</f>
        <v>1</v>
      </c>
      <c r="K224" t="str">
        <f>countif(rawdata!$J220:$AB220,"="&amp;K$5&amp;"_*")</f>
        <v>1</v>
      </c>
    </row>
    <row r="225">
      <c r="B225" t="str">
        <f t="shared" si="1"/>
        <v/>
      </c>
      <c r="C225" t="str">
        <f>rawdata!C221</f>
        <v>In Pursuit of Freedom</v>
      </c>
      <c r="D225" t="str">
        <f>rawdata!D221</f>
        <v>Potion</v>
      </c>
      <c r="E225" t="str">
        <f t="shared" si="2"/>
        <v/>
      </c>
      <c r="F225" t="str">
        <f>countif(rawdata!$J221:$AB221,"="&amp;F$5&amp;"_*")</f>
        <v>3</v>
      </c>
      <c r="G225" t="str">
        <f>countif(rawdata!$J221:$AB221,"="&amp;G$5&amp;"_*")</f>
        <v>2</v>
      </c>
      <c r="H225" t="str">
        <f>countif(rawdata!$J221:$AB221,"="&amp;H$5&amp;"_*")</f>
        <v>1</v>
      </c>
      <c r="I225" t="str">
        <f>countif(rawdata!$J221:$AB221,"="&amp;I$5&amp;"_*")</f>
        <v>1</v>
      </c>
      <c r="J225" t="str">
        <f>countif(rawdata!$J221:$AB221,"="&amp;J$5&amp;"_*")</f>
        <v>1</v>
      </c>
      <c r="K225" t="str">
        <f>countif(rawdata!$J221:$AB221,"="&amp;K$5&amp;"_*")</f>
        <v>1</v>
      </c>
    </row>
    <row r="226">
      <c r="B226" t="str">
        <f t="shared" si="1"/>
        <v/>
      </c>
      <c r="C226" t="str">
        <f>rawdata!C222</f>
        <v>Tours App</v>
      </c>
      <c r="D226" t="str">
        <f>rawdata!D222</f>
        <v>Potion</v>
      </c>
      <c r="E226" t="str">
        <f t="shared" si="2"/>
        <v/>
      </c>
      <c r="F226" t="str">
        <f>countif(rawdata!$J222:$AB222,"="&amp;F$5&amp;"_*")</f>
        <v>2</v>
      </c>
      <c r="G226" t="str">
        <f>countif(rawdata!$J222:$AB222,"="&amp;G$5&amp;"_*")</f>
        <v>1</v>
      </c>
      <c r="H226" t="str">
        <f>countif(rawdata!$J222:$AB222,"="&amp;H$5&amp;"_*")</f>
        <v>1</v>
      </c>
      <c r="I226" t="str">
        <f>countif(rawdata!$J222:$AB222,"="&amp;I$5&amp;"_*")</f>
        <v>1</v>
      </c>
      <c r="J226" t="str">
        <f>countif(rawdata!$J222:$AB222,"="&amp;J$5&amp;"_*")</f>
        <v>1</v>
      </c>
      <c r="K226" t="str">
        <f>countif(rawdata!$J222:$AB222,"="&amp;K$5&amp;"_*")</f>
        <v>1</v>
      </c>
    </row>
    <row r="227">
      <c r="B227" t="str">
        <f t="shared" si="1"/>
        <v/>
      </c>
      <c r="C227" t="str">
        <f>rawdata!C223</f>
        <v>Future Energy</v>
      </c>
      <c r="D227" t="str">
        <f>rawdata!D223</f>
        <v>Potion</v>
      </c>
      <c r="E227" t="str">
        <f t="shared" si="2"/>
        <v/>
      </c>
      <c r="F227" t="str">
        <f>countif(rawdata!$J223:$AB223,"="&amp;F$5&amp;"_*")</f>
        <v>3</v>
      </c>
      <c r="G227" t="str">
        <f>countif(rawdata!$J223:$AB223,"="&amp;G$5&amp;"_*")</f>
        <v>2</v>
      </c>
      <c r="H227" t="str">
        <f>countif(rawdata!$J223:$AB223,"="&amp;H$5&amp;"_*")</f>
        <v>1</v>
      </c>
      <c r="I227" t="str">
        <f>countif(rawdata!$J223:$AB223,"="&amp;I$5&amp;"_*")</f>
        <v>1</v>
      </c>
      <c r="J227" t="str">
        <f>countif(rawdata!$J223:$AB223,"="&amp;J$5&amp;"_*")</f>
        <v>1</v>
      </c>
      <c r="K227" t="str">
        <f>countif(rawdata!$J223:$AB223,"="&amp;K$5&amp;"_*")</f>
        <v>1</v>
      </c>
    </row>
    <row r="228">
      <c r="B228" t="str">
        <f t="shared" si="1"/>
        <v/>
      </c>
      <c r="C228" t="str">
        <f>rawdata!C224</f>
        <v>Interaction of Color</v>
      </c>
      <c r="D228" t="str">
        <f>rawdata!D224</f>
        <v>Potion</v>
      </c>
      <c r="E228" t="str">
        <f t="shared" si="2"/>
        <v/>
      </c>
      <c r="F228" t="str">
        <f>countif(rawdata!$J224:$AB224,"="&amp;F$5&amp;"_*")</f>
        <v>2</v>
      </c>
      <c r="G228" t="str">
        <f>countif(rawdata!$J224:$AB224,"="&amp;G$5&amp;"_*")</f>
        <v>1</v>
      </c>
      <c r="H228" t="str">
        <f>countif(rawdata!$J224:$AB224,"="&amp;H$5&amp;"_*")</f>
        <v>1</v>
      </c>
      <c r="I228" t="str">
        <f>countif(rawdata!$J224:$AB224,"="&amp;I$5&amp;"_*")</f>
        <v>1</v>
      </c>
      <c r="J228" t="str">
        <f>countif(rawdata!$J224:$AB224,"="&amp;J$5&amp;"_*")</f>
        <v>1</v>
      </c>
      <c r="K228" t="str">
        <f>countif(rawdata!$J224:$AB224,"="&amp;K$5&amp;"_*")</f>
        <v>1</v>
      </c>
    </row>
    <row r="229">
      <c r="B229" t="str">
        <f t="shared" si="1"/>
        <v/>
      </c>
      <c r="C229" t="str">
        <f>rawdata!C225</f>
        <v>Shop Life</v>
      </c>
      <c r="D229" t="str">
        <f>rawdata!D225</f>
        <v>Potion</v>
      </c>
      <c r="E229" t="str">
        <f t="shared" si="2"/>
        <v/>
      </c>
      <c r="F229" t="str">
        <f>countif(rawdata!$J225:$AB225,"="&amp;F$5&amp;"_*")</f>
        <v>4</v>
      </c>
      <c r="G229" t="str">
        <f>countif(rawdata!$J225:$AB225,"="&amp;G$5&amp;"_*")</f>
        <v>2</v>
      </c>
      <c r="H229" t="str">
        <f>countif(rawdata!$J225:$AB225,"="&amp;H$5&amp;"_*")</f>
        <v>1</v>
      </c>
      <c r="I229" t="str">
        <f>countif(rawdata!$J225:$AB225,"="&amp;I$5&amp;"_*")</f>
        <v>1</v>
      </c>
      <c r="J229" t="str">
        <f>countif(rawdata!$J225:$AB225,"="&amp;J$5&amp;"_*")</f>
        <v>1</v>
      </c>
      <c r="K229" t="str">
        <f>countif(rawdata!$J225:$AB225,"="&amp;K$5&amp;"_*")</f>
        <v>1</v>
      </c>
    </row>
    <row r="230">
      <c r="B230" t="str">
        <f t="shared" si="1"/>
        <v/>
      </c>
      <c r="C230" t="str">
        <f>rawdata!C226</f>
        <v>Maharam Business Dashboard</v>
      </c>
      <c r="D230" t="str">
        <f>rawdata!D226</f>
        <v>Potion</v>
      </c>
      <c r="E230" t="str">
        <f t="shared" si="2"/>
        <v/>
      </c>
      <c r="F230" t="str">
        <f>countif(rawdata!$J226:$AB226,"="&amp;F$5&amp;"_*")</f>
        <v>2</v>
      </c>
      <c r="G230" t="str">
        <f>countif(rawdata!$J226:$AB226,"="&amp;G$5&amp;"_*")</f>
        <v>1</v>
      </c>
      <c r="H230" t="str">
        <f>countif(rawdata!$J226:$AB226,"="&amp;H$5&amp;"_*")</f>
        <v>1</v>
      </c>
      <c r="I230" t="str">
        <f>countif(rawdata!$J226:$AB226,"="&amp;I$5&amp;"_*")</f>
        <v>1</v>
      </c>
      <c r="J230" t="str">
        <f>countif(rawdata!$J226:$AB226,"="&amp;J$5&amp;"_*")</f>
        <v>1</v>
      </c>
      <c r="K230" t="str">
        <f>countif(rawdata!$J226:$AB226,"="&amp;K$5&amp;"_*")</f>
        <v>1</v>
      </c>
    </row>
    <row r="231">
      <c r="B231" t="str">
        <f t="shared" si="1"/>
        <v/>
      </c>
      <c r="C231" t="str">
        <f>rawdata!C227</f>
        <v>Smithsonian Channel for iPad</v>
      </c>
      <c r="D231" t="str">
        <f>rawdata!D227</f>
        <v>Potion</v>
      </c>
      <c r="E231" t="str">
        <f t="shared" si="2"/>
        <v/>
      </c>
      <c r="F231" t="str">
        <f>countif(rawdata!$J227:$AB227,"="&amp;F$5&amp;"_*")</f>
        <v>2</v>
      </c>
      <c r="G231" t="str">
        <f>countif(rawdata!$J227:$AB227,"="&amp;G$5&amp;"_*")</f>
        <v>1</v>
      </c>
      <c r="H231" t="str">
        <f>countif(rawdata!$J227:$AB227,"="&amp;H$5&amp;"_*")</f>
        <v>1</v>
      </c>
      <c r="I231" t="str">
        <f>countif(rawdata!$J227:$AB227,"="&amp;I$5&amp;"_*")</f>
        <v>1</v>
      </c>
      <c r="J231" t="str">
        <f>countif(rawdata!$J227:$AB227,"="&amp;J$5&amp;"_*")</f>
        <v>1</v>
      </c>
      <c r="K231" t="str">
        <f>countif(rawdata!$J227:$AB227,"="&amp;K$5&amp;"_*")</f>
        <v>1</v>
      </c>
    </row>
    <row r="232">
      <c r="B232" t="str">
        <f t="shared" si="1"/>
        <v/>
      </c>
      <c r="C232" t="str">
        <f>rawdata!C228</f>
        <v>Biblion: World’s Fair</v>
      </c>
      <c r="D232" t="str">
        <f>rawdata!D228</f>
        <v>Potion</v>
      </c>
      <c r="E232" t="str">
        <f t="shared" si="2"/>
        <v/>
      </c>
      <c r="F232" t="str">
        <f>countif(rawdata!$J228:$AB228,"="&amp;F$5&amp;"_*")</f>
        <v>2</v>
      </c>
      <c r="G232" t="str">
        <f>countif(rawdata!$J228:$AB228,"="&amp;G$5&amp;"_*")</f>
        <v>1</v>
      </c>
      <c r="H232" t="str">
        <f>countif(rawdata!$J228:$AB228,"="&amp;H$5&amp;"_*")</f>
        <v>2</v>
      </c>
      <c r="I232" t="str">
        <f>countif(rawdata!$J228:$AB228,"="&amp;I$5&amp;"_*")</f>
        <v>1</v>
      </c>
      <c r="J232" t="str">
        <f>countif(rawdata!$J228:$AB228,"="&amp;J$5&amp;"_*")</f>
        <v>1</v>
      </c>
      <c r="K232" t="str">
        <f>countif(rawdata!$J228:$AB228,"="&amp;K$5&amp;"_*")</f>
        <v>1</v>
      </c>
    </row>
    <row r="233">
      <c r="B233" t="str">
        <f t="shared" si="1"/>
        <v/>
      </c>
      <c r="C233" t="str">
        <f>rawdata!C229</f>
        <v>The Future of Retail</v>
      </c>
      <c r="D233" t="str">
        <f>rawdata!D229</f>
        <v>Potion</v>
      </c>
      <c r="E233" t="str">
        <f t="shared" si="2"/>
        <v/>
      </c>
      <c r="F233" t="str">
        <f>countif(rawdata!$J229:$AB229,"="&amp;F$5&amp;"_*")</f>
        <v>3</v>
      </c>
      <c r="G233" t="str">
        <f>countif(rawdata!$J229:$AB229,"="&amp;G$5&amp;"_*")</f>
        <v>2</v>
      </c>
      <c r="H233" t="str">
        <f>countif(rawdata!$J229:$AB229,"="&amp;H$5&amp;"_*")</f>
        <v>1</v>
      </c>
      <c r="I233" t="str">
        <f>countif(rawdata!$J229:$AB229,"="&amp;I$5&amp;"_*")</f>
        <v>1</v>
      </c>
      <c r="J233" t="str">
        <f>countif(rawdata!$J229:$AB229,"="&amp;J$5&amp;"_*")</f>
        <v>1</v>
      </c>
      <c r="K233" t="str">
        <f>countif(rawdata!$J229:$AB229,"="&amp;K$5&amp;"_*")</f>
        <v>1</v>
      </c>
    </row>
    <row r="234">
      <c r="B234" t="str">
        <f t="shared" si="1"/>
        <v/>
      </c>
      <c r="C234" t="str">
        <f>rawdata!C230</f>
        <v>Time Table</v>
      </c>
      <c r="D234" t="str">
        <f>rawdata!D230</f>
        <v>Potion</v>
      </c>
      <c r="E234" t="str">
        <f t="shared" si="2"/>
        <v/>
      </c>
      <c r="F234" t="str">
        <f>countif(rawdata!$J230:$AB230,"="&amp;F$5&amp;"_*")</f>
        <v>3</v>
      </c>
      <c r="G234" t="str">
        <f>countif(rawdata!$J230:$AB230,"="&amp;G$5&amp;"_*")</f>
        <v>2</v>
      </c>
      <c r="H234" t="str">
        <f>countif(rawdata!$J230:$AB230,"="&amp;H$5&amp;"_*")</f>
        <v>1</v>
      </c>
      <c r="I234" t="str">
        <f>countif(rawdata!$J230:$AB230,"="&amp;I$5&amp;"_*")</f>
        <v>1</v>
      </c>
      <c r="J234" t="str">
        <f>countif(rawdata!$J230:$AB230,"="&amp;J$5&amp;"_*")</f>
        <v>1</v>
      </c>
      <c r="K234" t="str">
        <f>countif(rawdata!$J230:$AB230,"="&amp;K$5&amp;"_*")</f>
        <v>1</v>
      </c>
    </row>
    <row r="235">
      <c r="B235" t="str">
        <f t="shared" si="1"/>
        <v/>
      </c>
      <c r="C235" t="str">
        <f>rawdata!C231</f>
        <v>New Amsterdam Pavilion</v>
      </c>
      <c r="D235" t="str">
        <f>rawdata!D231</f>
        <v>Potion</v>
      </c>
      <c r="E235" t="str">
        <f t="shared" si="2"/>
        <v/>
      </c>
      <c r="F235" t="str">
        <f>countif(rawdata!$J231:$AB231,"="&amp;F$5&amp;"_*")</f>
        <v>2</v>
      </c>
      <c r="G235" t="str">
        <f>countif(rawdata!$J231:$AB231,"="&amp;G$5&amp;"_*")</f>
        <v>1</v>
      </c>
      <c r="H235" t="str">
        <f>countif(rawdata!$J231:$AB231,"="&amp;H$5&amp;"_*")</f>
        <v>1</v>
      </c>
      <c r="I235" t="str">
        <f>countif(rawdata!$J231:$AB231,"="&amp;I$5&amp;"_*")</f>
        <v>1</v>
      </c>
      <c r="J235" t="str">
        <f>countif(rawdata!$J231:$AB231,"="&amp;J$5&amp;"_*")</f>
        <v>1</v>
      </c>
      <c r="K235" t="str">
        <f>countif(rawdata!$J231:$AB231,"="&amp;K$5&amp;"_*")</f>
        <v>1</v>
      </c>
    </row>
    <row r="236">
      <c r="B236" t="str">
        <f t="shared" si="1"/>
        <v/>
      </c>
      <c r="C236" t="str">
        <f>rawdata!C232</f>
        <v>Product Portal</v>
      </c>
      <c r="D236" t="str">
        <f>rawdata!D232</f>
        <v>Potion</v>
      </c>
      <c r="E236" t="str">
        <f t="shared" si="2"/>
        <v/>
      </c>
      <c r="F236" t="str">
        <f>countif(rawdata!$J232:$AB232,"="&amp;F$5&amp;"_*")</f>
        <v>3</v>
      </c>
      <c r="G236" t="str">
        <f>countif(rawdata!$J232:$AB232,"="&amp;G$5&amp;"_*")</f>
        <v>2</v>
      </c>
      <c r="H236" t="str">
        <f>countif(rawdata!$J232:$AB232,"="&amp;H$5&amp;"_*")</f>
        <v>1</v>
      </c>
      <c r="I236" t="str">
        <f>countif(rawdata!$J232:$AB232,"="&amp;I$5&amp;"_*")</f>
        <v>1</v>
      </c>
      <c r="J236" t="str">
        <f>countif(rawdata!$J232:$AB232,"="&amp;J$5&amp;"_*")</f>
        <v>1</v>
      </c>
      <c r="K236" t="str">
        <f>countif(rawdata!$J232:$AB232,"="&amp;K$5&amp;"_*")</f>
        <v>1</v>
      </c>
    </row>
    <row r="237">
      <c r="B237" t="str">
        <f t="shared" si="1"/>
        <v/>
      </c>
      <c r="C237" t="str">
        <f>rawdata!C233</f>
        <v>The NOVIY Tables</v>
      </c>
      <c r="D237" t="str">
        <f>rawdata!D233</f>
        <v>Potion</v>
      </c>
      <c r="E237" t="str">
        <f t="shared" si="2"/>
        <v/>
      </c>
      <c r="F237" t="str">
        <f>countif(rawdata!$J233:$AB233,"="&amp;F$5&amp;"_*")</f>
        <v>2</v>
      </c>
      <c r="G237" t="str">
        <f>countif(rawdata!$J233:$AB233,"="&amp;G$5&amp;"_*")</f>
        <v>1</v>
      </c>
      <c r="H237" t="str">
        <f>countif(rawdata!$J233:$AB233,"="&amp;H$5&amp;"_*")</f>
        <v>1</v>
      </c>
      <c r="I237" t="str">
        <f>countif(rawdata!$J233:$AB233,"="&amp;I$5&amp;"_*")</f>
        <v>1</v>
      </c>
      <c r="J237" t="str">
        <f>countif(rawdata!$J233:$AB233,"="&amp;J$5&amp;"_*")</f>
        <v>1</v>
      </c>
      <c r="K237" t="str">
        <f>countif(rawdata!$J233:$AB233,"="&amp;K$5&amp;"_*")</f>
        <v>1</v>
      </c>
    </row>
    <row r="238">
      <c r="B238" t="str">
        <f t="shared" si="1"/>
        <v/>
      </c>
      <c r="C238" t="str">
        <f>rawdata!C234</f>
        <v>Digital Floorboards</v>
      </c>
      <c r="D238" t="str">
        <f>rawdata!D234</f>
        <v>Potion</v>
      </c>
      <c r="E238" t="str">
        <f t="shared" si="2"/>
        <v/>
      </c>
      <c r="F238" t="str">
        <f>countif(rawdata!$J234:$AB234,"="&amp;F$5&amp;"_*")</f>
        <v>2</v>
      </c>
      <c r="G238" t="str">
        <f>countif(rawdata!$J234:$AB234,"="&amp;G$5&amp;"_*")</f>
        <v>1</v>
      </c>
      <c r="H238" t="str">
        <f>countif(rawdata!$J234:$AB234,"="&amp;H$5&amp;"_*")</f>
        <v>1</v>
      </c>
      <c r="I238" t="str">
        <f>countif(rawdata!$J234:$AB234,"="&amp;I$5&amp;"_*")</f>
        <v>1</v>
      </c>
      <c r="J238" t="str">
        <f>countif(rawdata!$J234:$AB234,"="&amp;J$5&amp;"_*")</f>
        <v>1</v>
      </c>
      <c r="K238" t="str">
        <f>countif(rawdata!$J234:$AB234,"="&amp;K$5&amp;"_*")</f>
        <v>1</v>
      </c>
    </row>
    <row r="239">
      <c r="B239" t="str">
        <f t="shared" si="1"/>
        <v/>
      </c>
      <c r="C239" t="str">
        <f>rawdata!C235</f>
        <v>Bottle Message Mural</v>
      </c>
      <c r="D239" t="str">
        <f>rawdata!D235</f>
        <v>Potion</v>
      </c>
      <c r="E239" t="str">
        <f t="shared" si="2"/>
        <v/>
      </c>
      <c r="F239" t="str">
        <f>countif(rawdata!$J235:$AB235,"="&amp;F$5&amp;"_*")</f>
        <v>2</v>
      </c>
      <c r="G239" t="str">
        <f>countif(rawdata!$J235:$AB235,"="&amp;G$5&amp;"_*")</f>
        <v>1</v>
      </c>
      <c r="H239" t="str">
        <f>countif(rawdata!$J235:$AB235,"="&amp;H$5&amp;"_*")</f>
        <v>1</v>
      </c>
      <c r="I239" t="str">
        <f>countif(rawdata!$J235:$AB235,"="&amp;I$5&amp;"_*")</f>
        <v>1</v>
      </c>
      <c r="J239" t="str">
        <f>countif(rawdata!$J235:$AB235,"="&amp;J$5&amp;"_*")</f>
        <v>1</v>
      </c>
      <c r="K239" t="str">
        <f>countif(rawdata!$J235:$AB235,"="&amp;K$5&amp;"_*")</f>
        <v>1</v>
      </c>
    </row>
    <row r="240">
      <c r="B240" t="str">
        <f t="shared" si="1"/>
        <v/>
      </c>
      <c r="C240" t="str">
        <f>rawdata!C236</f>
        <v>Franco-Russian Poster Wall</v>
      </c>
      <c r="D240" t="str">
        <f>rawdata!D236</f>
        <v>Potion</v>
      </c>
      <c r="E240" t="str">
        <f t="shared" si="2"/>
        <v/>
      </c>
      <c r="F240" t="str">
        <f>countif(rawdata!$J236:$AB236,"="&amp;F$5&amp;"_*")</f>
        <v>2</v>
      </c>
      <c r="G240" t="str">
        <f>countif(rawdata!$J236:$AB236,"="&amp;G$5&amp;"_*")</f>
        <v>1</v>
      </c>
      <c r="H240" t="str">
        <f>countif(rawdata!$J236:$AB236,"="&amp;H$5&amp;"_*")</f>
        <v>1</v>
      </c>
      <c r="I240" t="str">
        <f>countif(rawdata!$J236:$AB236,"="&amp;I$5&amp;"_*")</f>
        <v>1</v>
      </c>
      <c r="J240" t="str">
        <f>countif(rawdata!$J236:$AB236,"="&amp;J$5&amp;"_*")</f>
        <v>1</v>
      </c>
      <c r="K240" t="str">
        <f>countif(rawdata!$J236:$AB236,"="&amp;K$5&amp;"_*")</f>
        <v>1</v>
      </c>
    </row>
    <row r="241">
      <c r="B241" t="str">
        <f t="shared" si="1"/>
        <v/>
      </c>
      <c r="C241" t="str">
        <f>rawdata!C237</f>
        <v>Bell Labs Global Whiteboard</v>
      </c>
      <c r="D241" t="str">
        <f>rawdata!D237</f>
        <v>Potion</v>
      </c>
      <c r="E241" t="str">
        <f t="shared" si="2"/>
        <v/>
      </c>
      <c r="F241" t="str">
        <f>countif(rawdata!$J237:$AB237,"="&amp;F$5&amp;"_*")</f>
        <v>2</v>
      </c>
      <c r="G241" t="str">
        <f>countif(rawdata!$J237:$AB237,"="&amp;G$5&amp;"_*")</f>
        <v>1</v>
      </c>
      <c r="H241" t="str">
        <f>countif(rawdata!$J237:$AB237,"="&amp;H$5&amp;"_*")</f>
        <v>1</v>
      </c>
      <c r="I241" t="str">
        <f>countif(rawdata!$J237:$AB237,"="&amp;I$5&amp;"_*")</f>
        <v>1</v>
      </c>
      <c r="J241" t="str">
        <f>countif(rawdata!$J237:$AB237,"="&amp;J$5&amp;"_*")</f>
        <v>1</v>
      </c>
      <c r="K241" t="str">
        <f>countif(rawdata!$J237:$AB237,"="&amp;K$5&amp;"_*")</f>
        <v>1</v>
      </c>
    </row>
    <row r="242">
      <c r="B242" t="str">
        <f t="shared" si="1"/>
        <v/>
      </c>
      <c r="C242" t="str">
        <f>rawdata!C238</f>
        <v>Tree of Testimony</v>
      </c>
      <c r="D242" t="str">
        <f>rawdata!D238</f>
        <v>Potion</v>
      </c>
      <c r="E242" t="str">
        <f t="shared" si="2"/>
        <v/>
      </c>
      <c r="F242" t="str">
        <f>countif(rawdata!$J238:$AB238,"="&amp;F$5&amp;"_*")</f>
        <v>2</v>
      </c>
      <c r="G242" t="str">
        <f>countif(rawdata!$J238:$AB238,"="&amp;G$5&amp;"_*")</f>
        <v>1</v>
      </c>
      <c r="H242" t="str">
        <f>countif(rawdata!$J238:$AB238,"="&amp;H$5&amp;"_*")</f>
        <v>1</v>
      </c>
      <c r="I242" t="str">
        <f>countif(rawdata!$J238:$AB238,"="&amp;I$5&amp;"_*")</f>
        <v>1</v>
      </c>
      <c r="J242" t="str">
        <f>countif(rawdata!$J238:$AB238,"="&amp;J$5&amp;"_*")</f>
        <v>1</v>
      </c>
      <c r="K242" t="str">
        <f>countif(rawdata!$J238:$AB238,"="&amp;K$5&amp;"_*")</f>
        <v>1</v>
      </c>
    </row>
    <row r="243">
      <c r="B243" t="str">
        <f t="shared" si="1"/>
        <v/>
      </c>
      <c r="C243" t="str">
        <f>rawdata!C239</f>
        <v>Memory Pool</v>
      </c>
      <c r="D243" t="str">
        <f>rawdata!D239</f>
        <v>Potion</v>
      </c>
      <c r="E243" t="str">
        <f t="shared" si="2"/>
        <v/>
      </c>
      <c r="F243" t="str">
        <f>countif(rawdata!$J239:$AB239,"="&amp;F$5&amp;"_*")</f>
        <v>3</v>
      </c>
      <c r="G243" t="str">
        <f>countif(rawdata!$J239:$AB239,"="&amp;G$5&amp;"_*")</f>
        <v>2</v>
      </c>
      <c r="H243" t="str">
        <f>countif(rawdata!$J239:$AB239,"="&amp;H$5&amp;"_*")</f>
        <v>1</v>
      </c>
      <c r="I243" t="str">
        <f>countif(rawdata!$J239:$AB239,"="&amp;I$5&amp;"_*")</f>
        <v>1</v>
      </c>
      <c r="J243" t="str">
        <f>countif(rawdata!$J239:$AB239,"="&amp;J$5&amp;"_*")</f>
        <v>1</v>
      </c>
      <c r="K243" t="str">
        <f>countif(rawdata!$J239:$AB239,"="&amp;K$5&amp;"_*")</f>
        <v>1</v>
      </c>
    </row>
    <row r="244">
      <c r="B244" t="str">
        <f t="shared" si="1"/>
        <v/>
      </c>
      <c r="C244" t="str">
        <f>rawdata!C240</f>
        <v>18 Camps</v>
      </c>
      <c r="D244" t="str">
        <f>rawdata!D240</f>
        <v>Potion</v>
      </c>
      <c r="E244" t="str">
        <f t="shared" si="2"/>
        <v/>
      </c>
      <c r="F244" t="str">
        <f>countif(rawdata!$J240:$AB240,"="&amp;F$5&amp;"_*")</f>
        <v>2</v>
      </c>
      <c r="G244" t="str">
        <f>countif(rawdata!$J240:$AB240,"="&amp;G$5&amp;"_*")</f>
        <v>1</v>
      </c>
      <c r="H244" t="str">
        <f>countif(rawdata!$J240:$AB240,"="&amp;H$5&amp;"_*")</f>
        <v>1</v>
      </c>
      <c r="I244" t="str">
        <f>countif(rawdata!$J240:$AB240,"="&amp;I$5&amp;"_*")</f>
        <v>1</v>
      </c>
      <c r="J244" t="str">
        <f>countif(rawdata!$J240:$AB240,"="&amp;J$5&amp;"_*")</f>
        <v>1</v>
      </c>
      <c r="K244" t="str">
        <f>countif(rawdata!$J240:$AB240,"="&amp;K$5&amp;"_*")</f>
        <v>1</v>
      </c>
    </row>
    <row r="245">
      <c r="B245" t="str">
        <f t="shared" si="1"/>
        <v/>
      </c>
      <c r="C245" t="str">
        <f>rawdata!C241</f>
        <v>Spatial Audio Guide</v>
      </c>
      <c r="D245" t="str">
        <f>rawdata!D241</f>
        <v>Potion</v>
      </c>
      <c r="E245" t="str">
        <f t="shared" si="2"/>
        <v/>
      </c>
      <c r="F245" t="str">
        <f>countif(rawdata!$J241:$AB241,"="&amp;F$5&amp;"_*")</f>
        <v>3</v>
      </c>
      <c r="G245" t="str">
        <f>countif(rawdata!$J241:$AB241,"="&amp;G$5&amp;"_*")</f>
        <v>1</v>
      </c>
      <c r="H245" t="str">
        <f>countif(rawdata!$J241:$AB241,"="&amp;H$5&amp;"_*")</f>
        <v>1</v>
      </c>
      <c r="I245" t="str">
        <f>countif(rawdata!$J241:$AB241,"="&amp;I$5&amp;"_*")</f>
        <v>1</v>
      </c>
      <c r="J245" t="str">
        <f>countif(rawdata!$J241:$AB241,"="&amp;J$5&amp;"_*")</f>
        <v>1</v>
      </c>
      <c r="K245" t="str">
        <f>countif(rawdata!$J241:$AB241,"="&amp;K$5&amp;"_*")</f>
        <v>1</v>
      </c>
    </row>
    <row r="246">
      <c r="B246" t="str">
        <f t="shared" si="1"/>
        <v/>
      </c>
      <c r="C246" t="str">
        <f>rawdata!C242</f>
        <v>Voices of Liberty</v>
      </c>
      <c r="D246" t="str">
        <f>rawdata!D242</f>
        <v>Potion</v>
      </c>
      <c r="E246" t="str">
        <f t="shared" si="2"/>
        <v/>
      </c>
      <c r="F246" t="str">
        <f>countif(rawdata!$J242:$AB242,"="&amp;F$5&amp;"_*")</f>
        <v>2</v>
      </c>
      <c r="G246" t="str">
        <f>countif(rawdata!$J242:$AB242,"="&amp;G$5&amp;"_*")</f>
        <v>1</v>
      </c>
      <c r="H246" t="str">
        <f>countif(rawdata!$J242:$AB242,"="&amp;H$5&amp;"_*")</f>
        <v>1</v>
      </c>
      <c r="I246" t="str">
        <f>countif(rawdata!$J242:$AB242,"="&amp;I$5&amp;"_*")</f>
        <v>1</v>
      </c>
      <c r="J246" t="str">
        <f>countif(rawdata!$J242:$AB242,"="&amp;J$5&amp;"_*")</f>
        <v>1</v>
      </c>
      <c r="K246" t="str">
        <f>countif(rawdata!$J242:$AB242,"="&amp;K$5&amp;"_*")</f>
        <v>1</v>
      </c>
    </row>
    <row r="247">
      <c r="B247" t="str">
        <f t="shared" si="1"/>
        <v/>
      </c>
      <c r="C247" t="str">
        <f>rawdata!C243</f>
        <v>Timekeeper</v>
      </c>
      <c r="D247" t="str">
        <f>rawdata!D243</f>
        <v>Potion</v>
      </c>
      <c r="E247" t="str">
        <f t="shared" si="2"/>
        <v/>
      </c>
      <c r="F247" t="str">
        <f>countif(rawdata!$J243:$AB243,"="&amp;F$5&amp;"_*")</f>
        <v>2</v>
      </c>
      <c r="G247" t="str">
        <f>countif(rawdata!$J243:$AB243,"="&amp;G$5&amp;"_*")</f>
        <v>1</v>
      </c>
      <c r="H247" t="str">
        <f>countif(rawdata!$J243:$AB243,"="&amp;H$5&amp;"_*")</f>
        <v>1</v>
      </c>
      <c r="I247" t="str">
        <f>countif(rawdata!$J243:$AB243,"="&amp;I$5&amp;"_*")</f>
        <v>1</v>
      </c>
      <c r="J247" t="str">
        <f>countif(rawdata!$J243:$AB243,"="&amp;J$5&amp;"_*")</f>
        <v>1</v>
      </c>
      <c r="K247" t="str">
        <f>countif(rawdata!$J243:$AB243,"="&amp;K$5&amp;"_*")</f>
        <v>1</v>
      </c>
    </row>
    <row r="248">
      <c r="B248" t="str">
        <f t="shared" si="1"/>
        <v/>
      </c>
      <c r="C248" t="str">
        <f>rawdata!C244</f>
        <v>Infinity of Nations Focal Points</v>
      </c>
      <c r="D248" t="str">
        <f>rawdata!D244</f>
        <v>Potion</v>
      </c>
      <c r="E248" t="str">
        <f t="shared" si="2"/>
        <v/>
      </c>
      <c r="F248" t="str">
        <f>countif(rawdata!$J244:$AB244,"="&amp;F$5&amp;"_*")</f>
        <v>3</v>
      </c>
      <c r="G248" t="str">
        <f>countif(rawdata!$J244:$AB244,"="&amp;G$5&amp;"_*")</f>
        <v>1</v>
      </c>
      <c r="H248" t="str">
        <f>countif(rawdata!$J244:$AB244,"="&amp;H$5&amp;"_*")</f>
        <v>1</v>
      </c>
      <c r="I248" t="str">
        <f>countif(rawdata!$J244:$AB244,"="&amp;I$5&amp;"_*")</f>
        <v>1</v>
      </c>
      <c r="J248" t="str">
        <f>countif(rawdata!$J244:$AB244,"="&amp;J$5&amp;"_*")</f>
        <v>1</v>
      </c>
      <c r="K248" t="str">
        <f>countif(rawdata!$J244:$AB244,"="&amp;K$5&amp;"_*")</f>
        <v>1</v>
      </c>
    </row>
    <row r="249">
      <c r="B249" t="str">
        <f t="shared" si="1"/>
        <v/>
      </c>
      <c r="C249" t="str">
        <f>rawdata!C245</f>
        <v>Private Tasting Table</v>
      </c>
      <c r="D249" t="str">
        <f>rawdata!D245</f>
        <v>Potion</v>
      </c>
      <c r="E249" t="str">
        <f t="shared" si="2"/>
        <v/>
      </c>
      <c r="F249" t="str">
        <f>countif(rawdata!$J245:$AB245,"="&amp;F$5&amp;"_*")</f>
        <v>2</v>
      </c>
      <c r="G249" t="str">
        <f>countif(rawdata!$J245:$AB245,"="&amp;G$5&amp;"_*")</f>
        <v>1</v>
      </c>
      <c r="H249" t="str">
        <f>countif(rawdata!$J245:$AB245,"="&amp;H$5&amp;"_*")</f>
        <v>1</v>
      </c>
      <c r="I249" t="str">
        <f>countif(rawdata!$J245:$AB245,"="&amp;I$5&amp;"_*")</f>
        <v>1</v>
      </c>
      <c r="J249" t="str">
        <f>countif(rawdata!$J245:$AB245,"="&amp;J$5&amp;"_*")</f>
        <v>1</v>
      </c>
      <c r="K249" t="str">
        <f>countif(rawdata!$J245:$AB245,"="&amp;K$5&amp;"_*")</f>
        <v>1</v>
      </c>
    </row>
    <row r="250">
      <c r="B250" t="str">
        <f t="shared" si="1"/>
        <v/>
      </c>
      <c r="C250" t="str">
        <f>rawdata!C246</f>
        <v>Private Dining Room</v>
      </c>
      <c r="D250" t="str">
        <f>rawdata!D246</f>
        <v>Potion</v>
      </c>
      <c r="E250" t="str">
        <f t="shared" si="2"/>
        <v/>
      </c>
      <c r="F250" t="str">
        <f>countif(rawdata!$J246:$AB246,"="&amp;F$5&amp;"_*")</f>
        <v>2</v>
      </c>
      <c r="G250" t="str">
        <f>countif(rawdata!$J246:$AB246,"="&amp;G$5&amp;"_*")</f>
        <v>1</v>
      </c>
      <c r="H250" t="str">
        <f>countif(rawdata!$J246:$AB246,"="&amp;H$5&amp;"_*")</f>
        <v>1</v>
      </c>
      <c r="I250" t="str">
        <f>countif(rawdata!$J246:$AB246,"="&amp;I$5&amp;"_*")</f>
        <v>1</v>
      </c>
      <c r="J250" t="str">
        <f>countif(rawdata!$J246:$AB246,"="&amp;J$5&amp;"_*")</f>
        <v>1</v>
      </c>
      <c r="K250" t="str">
        <f>countif(rawdata!$J246:$AB246,"="&amp;K$5&amp;"_*")</f>
        <v>1</v>
      </c>
    </row>
    <row r="251">
      <c r="B251" t="str">
        <f t="shared" si="1"/>
        <v/>
      </c>
      <c r="C251" t="str">
        <f>rawdata!C247</f>
        <v>Clo Wine Bar</v>
      </c>
      <c r="D251" t="str">
        <f>rawdata!D247</f>
        <v>Potion</v>
      </c>
      <c r="E251" t="str">
        <f t="shared" si="2"/>
        <v/>
      </c>
      <c r="F251" t="str">
        <f>countif(rawdata!$J247:$AB247,"="&amp;F$5&amp;"_*")</f>
        <v>3</v>
      </c>
      <c r="G251" t="str">
        <f>countif(rawdata!$J247:$AB247,"="&amp;G$5&amp;"_*")</f>
        <v>1</v>
      </c>
      <c r="H251" t="str">
        <f>countif(rawdata!$J247:$AB247,"="&amp;H$5&amp;"_*")</f>
        <v>1</v>
      </c>
      <c r="I251" t="str">
        <f>countif(rawdata!$J247:$AB247,"="&amp;I$5&amp;"_*")</f>
        <v>1</v>
      </c>
      <c r="J251" t="str">
        <f>countif(rawdata!$J247:$AB247,"="&amp;J$5&amp;"_*")</f>
        <v>1</v>
      </c>
      <c r="K251" t="str">
        <f>countif(rawdata!$J247:$AB247,"="&amp;K$5&amp;"_*")</f>
        <v>1</v>
      </c>
    </row>
    <row r="252">
      <c r="B252" t="str">
        <f t="shared" si="1"/>
        <v/>
      </c>
      <c r="C252" t="str">
        <f>rawdata!C248</f>
        <v>What’s in Your Blood?</v>
      </c>
      <c r="D252" t="str">
        <f>rawdata!D248</f>
        <v>Potion</v>
      </c>
      <c r="E252" t="str">
        <f t="shared" si="2"/>
        <v/>
      </c>
      <c r="F252" t="str">
        <f>countif(rawdata!$J248:$AB248,"="&amp;F$5&amp;"_*")</f>
        <v>3</v>
      </c>
      <c r="G252" t="str">
        <f>countif(rawdata!$J248:$AB248,"="&amp;G$5&amp;"_*")</f>
        <v>2</v>
      </c>
      <c r="H252" t="str">
        <f>countif(rawdata!$J248:$AB248,"="&amp;H$5&amp;"_*")</f>
        <v>1</v>
      </c>
      <c r="I252" t="str">
        <f>countif(rawdata!$J248:$AB248,"="&amp;I$5&amp;"_*")</f>
        <v>1</v>
      </c>
      <c r="J252" t="str">
        <f>countif(rawdata!$J248:$AB248,"="&amp;J$5&amp;"_*")</f>
        <v>1</v>
      </c>
      <c r="K252" t="str">
        <f>countif(rawdata!$J248:$AB248,"="&amp;K$5&amp;"_*")</f>
        <v>1</v>
      </c>
    </row>
    <row r="253">
      <c r="B253" t="str">
        <f t="shared" si="1"/>
        <v/>
      </c>
      <c r="C253" t="str">
        <f>rawdata!C249</f>
        <v>The Chemistry Between Us</v>
      </c>
      <c r="D253" t="str">
        <f>rawdata!D249</f>
        <v>Potion</v>
      </c>
      <c r="E253" t="str">
        <f t="shared" si="2"/>
        <v/>
      </c>
      <c r="F253" t="str">
        <f>countif(rawdata!$J249:$AB249,"="&amp;F$5&amp;"_*")</f>
        <v>3</v>
      </c>
      <c r="G253" t="str">
        <f>countif(rawdata!$J249:$AB249,"="&amp;G$5&amp;"_*")</f>
        <v>2</v>
      </c>
      <c r="H253" t="str">
        <f>countif(rawdata!$J249:$AB249,"="&amp;H$5&amp;"_*")</f>
        <v>1</v>
      </c>
      <c r="I253" t="str">
        <f>countif(rawdata!$J249:$AB249,"="&amp;I$5&amp;"_*")</f>
        <v>1</v>
      </c>
      <c r="J253" t="str">
        <f>countif(rawdata!$J249:$AB249,"="&amp;J$5&amp;"_*")</f>
        <v>1</v>
      </c>
      <c r="K253" t="str">
        <f>countif(rawdata!$J249:$AB249,"="&amp;K$5&amp;"_*")</f>
        <v>1</v>
      </c>
    </row>
    <row r="254">
      <c r="B254" t="str">
        <f t="shared" si="1"/>
        <v/>
      </c>
      <c r="C254" t="str">
        <f>rawdata!C250</f>
        <v>Create an Ad</v>
      </c>
      <c r="D254" t="str">
        <f>rawdata!D250</f>
        <v>Potion</v>
      </c>
      <c r="E254" t="str">
        <f t="shared" si="2"/>
        <v/>
      </c>
      <c r="F254" t="str">
        <f>countif(rawdata!$J250:$AB250,"="&amp;F$5&amp;"_*")</f>
        <v>4</v>
      </c>
      <c r="G254" t="str">
        <f>countif(rawdata!$J250:$AB250,"="&amp;G$5&amp;"_*")</f>
        <v>1</v>
      </c>
      <c r="H254" t="str">
        <f>countif(rawdata!$J250:$AB250,"="&amp;H$5&amp;"_*")</f>
        <v>1</v>
      </c>
      <c r="I254" t="str">
        <f>countif(rawdata!$J250:$AB250,"="&amp;I$5&amp;"_*")</f>
        <v>1</v>
      </c>
      <c r="J254" t="str">
        <f>countif(rawdata!$J250:$AB250,"="&amp;J$5&amp;"_*")</f>
        <v>1</v>
      </c>
      <c r="K254" t="str">
        <f>countif(rawdata!$J250:$AB250,"="&amp;K$5&amp;"_*")</f>
        <v>1</v>
      </c>
    </row>
    <row r="255">
      <c r="B255" t="str">
        <f t="shared" si="1"/>
        <v/>
      </c>
      <c r="C255" t="str">
        <f>rawdata!C251</f>
        <v>100 Things to Do</v>
      </c>
      <c r="D255" t="str">
        <f>rawdata!D251</f>
        <v>Potion</v>
      </c>
      <c r="E255" t="str">
        <f t="shared" si="2"/>
        <v/>
      </c>
      <c r="F255" t="str">
        <f>countif(rawdata!$J251:$AB251,"="&amp;F$5&amp;"_*")</f>
        <v>2</v>
      </c>
      <c r="G255" t="str">
        <f>countif(rawdata!$J251:$AB251,"="&amp;G$5&amp;"_*")</f>
        <v>1</v>
      </c>
      <c r="H255" t="str">
        <f>countif(rawdata!$J251:$AB251,"="&amp;H$5&amp;"_*")</f>
        <v>1</v>
      </c>
      <c r="I255" t="str">
        <f>countif(rawdata!$J251:$AB251,"="&amp;I$5&amp;"_*")</f>
        <v>1</v>
      </c>
      <c r="J255" t="str">
        <f>countif(rawdata!$J251:$AB251,"="&amp;J$5&amp;"_*")</f>
        <v>1</v>
      </c>
      <c r="K255" t="str">
        <f>countif(rawdata!$J251:$AB251,"="&amp;K$5&amp;"_*")</f>
        <v>1</v>
      </c>
    </row>
    <row r="256">
      <c r="B256" t="str">
        <f t="shared" si="1"/>
        <v/>
      </c>
      <c r="C256" t="str">
        <f>rawdata!C252</f>
        <v>Transportation Hall</v>
      </c>
      <c r="D256" t="str">
        <f>rawdata!D252</f>
        <v>Potion</v>
      </c>
      <c r="E256" t="str">
        <f t="shared" si="2"/>
        <v/>
      </c>
      <c r="F256" t="str">
        <f>countif(rawdata!$J252:$AB252,"="&amp;F$5&amp;"_*")</f>
        <v>3</v>
      </c>
      <c r="G256" t="str">
        <f>countif(rawdata!$J252:$AB252,"="&amp;G$5&amp;"_*")</f>
        <v>2</v>
      </c>
      <c r="H256" t="str">
        <f>countif(rawdata!$J252:$AB252,"="&amp;H$5&amp;"_*")</f>
        <v>1</v>
      </c>
      <c r="I256" t="str">
        <f>countif(rawdata!$J252:$AB252,"="&amp;I$5&amp;"_*")</f>
        <v>1</v>
      </c>
      <c r="J256" t="str">
        <f>countif(rawdata!$J252:$AB252,"="&amp;J$5&amp;"_*")</f>
        <v>1</v>
      </c>
      <c r="K256" t="str">
        <f>countif(rawdata!$J252:$AB252,"="&amp;K$5&amp;"_*")</f>
        <v>1</v>
      </c>
    </row>
    <row r="257">
      <c r="B257" t="str">
        <f t="shared" si="1"/>
        <v/>
      </c>
      <c r="C257" t="str">
        <f>rawdata!C253</f>
        <v>Act Local</v>
      </c>
      <c r="D257" t="str">
        <f>rawdata!D253</f>
        <v>Potion</v>
      </c>
      <c r="E257" t="str">
        <f t="shared" si="2"/>
        <v/>
      </c>
      <c r="F257" t="str">
        <f>countif(rawdata!$J253:$AB253,"="&amp;F$5&amp;"_*")</f>
        <v>3</v>
      </c>
      <c r="G257" t="str">
        <f>countif(rawdata!$J253:$AB253,"="&amp;G$5&amp;"_*")</f>
        <v>2</v>
      </c>
      <c r="H257" t="str">
        <f>countif(rawdata!$J253:$AB253,"="&amp;H$5&amp;"_*")</f>
        <v>1</v>
      </c>
      <c r="I257" t="str">
        <f>countif(rawdata!$J253:$AB253,"="&amp;I$5&amp;"_*")</f>
        <v>1</v>
      </c>
      <c r="J257" t="str">
        <f>countif(rawdata!$J253:$AB253,"="&amp;J$5&amp;"_*")</f>
        <v>1</v>
      </c>
      <c r="K257" t="str">
        <f>countif(rawdata!$J253:$AB253,"="&amp;K$5&amp;"_*")</f>
        <v>1</v>
      </c>
    </row>
    <row r="258">
      <c r="B258" t="str">
        <f t="shared" si="1"/>
        <v/>
      </c>
      <c r="C258" t="str">
        <f>rawdata!C254</f>
        <v>Think Global</v>
      </c>
      <c r="D258" t="str">
        <f>rawdata!D254</f>
        <v>Potion</v>
      </c>
      <c r="E258" t="str">
        <f t="shared" si="2"/>
        <v/>
      </c>
      <c r="F258" t="str">
        <f>countif(rawdata!$J254:$AB254,"="&amp;F$5&amp;"_*")</f>
        <v>3</v>
      </c>
      <c r="G258" t="str">
        <f>countif(rawdata!$J254:$AB254,"="&amp;G$5&amp;"_*")</f>
        <v>2</v>
      </c>
      <c r="H258" t="str">
        <f>countif(rawdata!$J254:$AB254,"="&amp;H$5&amp;"_*")</f>
        <v>1</v>
      </c>
      <c r="I258" t="str">
        <f>countif(rawdata!$J254:$AB254,"="&amp;I$5&amp;"_*")</f>
        <v>1</v>
      </c>
      <c r="J258" t="str">
        <f>countif(rawdata!$J254:$AB254,"="&amp;J$5&amp;"_*")</f>
        <v>1</v>
      </c>
      <c r="K258" t="str">
        <f>countif(rawdata!$J254:$AB254,"="&amp;K$5&amp;"_*")</f>
        <v>1</v>
      </c>
    </row>
    <row r="259">
      <c r="B259" t="str">
        <f t="shared" si="1"/>
        <v/>
      </c>
      <c r="C259" t="str">
        <f>rawdata!C255</f>
        <v>Reactive Glass Lobby Displays</v>
      </c>
      <c r="D259" t="str">
        <f>rawdata!D255</f>
        <v>Potion</v>
      </c>
      <c r="E259" t="str">
        <f t="shared" si="2"/>
        <v/>
      </c>
      <c r="F259" t="str">
        <f>countif(rawdata!$J255:$AB255,"="&amp;F$5&amp;"_*")</f>
        <v>3</v>
      </c>
      <c r="G259" t="str">
        <f>countif(rawdata!$J255:$AB255,"="&amp;G$5&amp;"_*")</f>
        <v>2</v>
      </c>
      <c r="H259" t="str">
        <f>countif(rawdata!$J255:$AB255,"="&amp;H$5&amp;"_*")</f>
        <v>1</v>
      </c>
      <c r="I259" t="str">
        <f>countif(rawdata!$J255:$AB255,"="&amp;I$5&amp;"_*")</f>
        <v>1</v>
      </c>
      <c r="J259" t="str">
        <f>countif(rawdata!$J255:$AB255,"="&amp;J$5&amp;"_*")</f>
        <v>1</v>
      </c>
      <c r="K259" t="str">
        <f>countif(rawdata!$J255:$AB255,"="&amp;K$5&amp;"_*")</f>
        <v>1</v>
      </c>
    </row>
    <row r="260">
      <c r="B260" t="str">
        <f t="shared" si="1"/>
        <v/>
      </c>
      <c r="C260" t="str">
        <f>rawdata!C256</f>
        <v>Kaleidoscopic Retail Displays</v>
      </c>
      <c r="D260" t="str">
        <f>rawdata!D256</f>
        <v>Potion</v>
      </c>
      <c r="E260" t="str">
        <f t="shared" si="2"/>
        <v/>
      </c>
      <c r="F260" t="str">
        <f>countif(rawdata!$J256:$AB256,"="&amp;F$5&amp;"_*")</f>
        <v>1</v>
      </c>
      <c r="G260" t="str">
        <f>countif(rawdata!$J256:$AB256,"="&amp;G$5&amp;"_*")</f>
        <v>1</v>
      </c>
      <c r="H260" t="str">
        <f>countif(rawdata!$J256:$AB256,"="&amp;H$5&amp;"_*")</f>
        <v>1</v>
      </c>
      <c r="I260" t="str">
        <f>countif(rawdata!$J256:$AB256,"="&amp;I$5&amp;"_*")</f>
        <v>1</v>
      </c>
      <c r="J260" t="str">
        <f>countif(rawdata!$J256:$AB256,"="&amp;J$5&amp;"_*")</f>
        <v>1</v>
      </c>
      <c r="K260" t="str">
        <f>countif(rawdata!$J256:$AB256,"="&amp;K$5&amp;"_*")</f>
        <v>1</v>
      </c>
    </row>
    <row r="261">
      <c r="B261" t="str">
        <f t="shared" si="1"/>
        <v/>
      </c>
      <c r="C261" t="str">
        <f>rawdata!C257</f>
        <v>Community Displays</v>
      </c>
      <c r="D261" t="str">
        <f>rawdata!D257</f>
        <v>Potion</v>
      </c>
      <c r="E261" t="str">
        <f t="shared" si="2"/>
        <v/>
      </c>
      <c r="F261" t="str">
        <f>countif(rawdata!$J257:$AB257,"="&amp;F$5&amp;"_*")</f>
        <v>1</v>
      </c>
      <c r="G261" t="str">
        <f>countif(rawdata!$J257:$AB257,"="&amp;G$5&amp;"_*")</f>
        <v>1</v>
      </c>
      <c r="H261" t="str">
        <f>countif(rawdata!$J257:$AB257,"="&amp;H$5&amp;"_*")</f>
        <v>1</v>
      </c>
      <c r="I261" t="str">
        <f>countif(rawdata!$J257:$AB257,"="&amp;I$5&amp;"_*")</f>
        <v>1</v>
      </c>
      <c r="J261" t="str">
        <f>countif(rawdata!$J257:$AB257,"="&amp;J$5&amp;"_*")</f>
        <v>1</v>
      </c>
      <c r="K261" t="str">
        <f>countif(rawdata!$J257:$AB257,"="&amp;K$5&amp;"_*")</f>
        <v>1</v>
      </c>
    </row>
    <row r="262">
      <c r="B262" t="str">
        <f t="shared" si="1"/>
        <v/>
      </c>
      <c r="C262" t="str">
        <f>rawdata!C258</f>
        <v>Jump Station</v>
      </c>
      <c r="D262" t="str">
        <f>rawdata!D258</f>
        <v>Potion</v>
      </c>
      <c r="E262" t="str">
        <f t="shared" si="2"/>
        <v/>
      </c>
      <c r="F262" t="str">
        <f>countif(rawdata!$J258:$AB258,"="&amp;F$5&amp;"_*")</f>
        <v>3</v>
      </c>
      <c r="G262" t="str">
        <f>countif(rawdata!$J258:$AB258,"="&amp;G$5&amp;"_*")</f>
        <v>2</v>
      </c>
      <c r="H262" t="str">
        <f>countif(rawdata!$J258:$AB258,"="&amp;H$5&amp;"_*")</f>
        <v>1</v>
      </c>
      <c r="I262" t="str">
        <f>countif(rawdata!$J258:$AB258,"="&amp;I$5&amp;"_*")</f>
        <v>1</v>
      </c>
      <c r="J262" t="str">
        <f>countif(rawdata!$J258:$AB258,"="&amp;J$5&amp;"_*")</f>
        <v>1</v>
      </c>
      <c r="K262" t="str">
        <f>countif(rawdata!$J258:$AB258,"="&amp;K$5&amp;"_*")</f>
        <v>1</v>
      </c>
    </row>
    <row r="263">
      <c r="B263" t="str">
        <f t="shared" si="1"/>
        <v/>
      </c>
      <c r="C263" t="str">
        <f>rawdata!C259</f>
        <v>Light Matters</v>
      </c>
      <c r="D263" t="str">
        <f>rawdata!D259</f>
        <v>Potion</v>
      </c>
      <c r="E263" t="str">
        <f t="shared" si="2"/>
        <v/>
      </c>
      <c r="F263" t="str">
        <f>countif(rawdata!$J259:$AB259,"="&amp;F$5&amp;"_*")</f>
        <v>3</v>
      </c>
      <c r="G263" t="str">
        <f>countif(rawdata!$J259:$AB259,"="&amp;G$5&amp;"_*")</f>
        <v>2</v>
      </c>
      <c r="H263" t="str">
        <f>countif(rawdata!$J259:$AB259,"="&amp;H$5&amp;"_*")</f>
        <v>1</v>
      </c>
      <c r="I263" t="str">
        <f>countif(rawdata!$J259:$AB259,"="&amp;I$5&amp;"_*")</f>
        <v>1</v>
      </c>
      <c r="J263" t="str">
        <f>countif(rawdata!$J259:$AB259,"="&amp;J$5&amp;"_*")</f>
        <v>1</v>
      </c>
      <c r="K263" t="str">
        <f>countif(rawdata!$J259:$AB259,"="&amp;K$5&amp;"_*")</f>
        <v>1</v>
      </c>
    </row>
    <row r="264">
      <c r="B264" t="str">
        <f t="shared" si="1"/>
        <v/>
      </c>
      <c r="C264" t="str">
        <f>rawdata!C260</f>
        <v>Eyewitness to Genocide</v>
      </c>
      <c r="D264" t="str">
        <f>rawdata!D260</f>
        <v>Potion</v>
      </c>
      <c r="E264" t="str">
        <f t="shared" si="2"/>
        <v/>
      </c>
      <c r="F264" t="str">
        <f>countif(rawdata!$J260:$AB260,"="&amp;F$5&amp;"_*")</f>
        <v>2</v>
      </c>
      <c r="G264" t="str">
        <f>countif(rawdata!$J260:$AB260,"="&amp;G$5&amp;"_*")</f>
        <v>1</v>
      </c>
      <c r="H264" t="str">
        <f>countif(rawdata!$J260:$AB260,"="&amp;H$5&amp;"_*")</f>
        <v>1</v>
      </c>
      <c r="I264" t="str">
        <f>countif(rawdata!$J260:$AB260,"="&amp;I$5&amp;"_*")</f>
        <v>1</v>
      </c>
      <c r="J264" t="str">
        <f>countif(rawdata!$J260:$AB260,"="&amp;J$5&amp;"_*")</f>
        <v>1</v>
      </c>
      <c r="K264" t="str">
        <f>countif(rawdata!$J260:$AB260,"="&amp;K$5&amp;"_*")</f>
        <v>1</v>
      </c>
    </row>
    <row r="265">
      <c r="B265" t="str">
        <f t="shared" si="1"/>
        <v/>
      </c>
      <c r="C265" t="str">
        <f>rawdata!C261</f>
        <v>War and Peace Tables</v>
      </c>
      <c r="D265" t="str">
        <f>rawdata!D261</f>
        <v>Potion</v>
      </c>
      <c r="E265" t="str">
        <f t="shared" si="2"/>
        <v/>
      </c>
      <c r="F265" t="str">
        <f>countif(rawdata!$J261:$AB261,"="&amp;F$5&amp;"_*")</f>
        <v>2</v>
      </c>
      <c r="G265" t="str">
        <f>countif(rawdata!$J261:$AB261,"="&amp;G$5&amp;"_*")</f>
        <v>1</v>
      </c>
      <c r="H265" t="str">
        <f>countif(rawdata!$J261:$AB261,"="&amp;H$5&amp;"_*")</f>
        <v>1</v>
      </c>
      <c r="I265" t="str">
        <f>countif(rawdata!$J261:$AB261,"="&amp;I$5&amp;"_*")</f>
        <v>1</v>
      </c>
      <c r="J265" t="str">
        <f>countif(rawdata!$J261:$AB261,"="&amp;J$5&amp;"_*")</f>
        <v>1</v>
      </c>
      <c r="K265" t="str">
        <f>countif(rawdata!$J261:$AB261,"="&amp;K$5&amp;"_*")</f>
        <v>1</v>
      </c>
    </row>
    <row r="266">
      <c r="B266" t="str">
        <f t="shared" si="1"/>
        <v/>
      </c>
      <c r="C266" t="str">
        <f>rawdata!C262</f>
        <v>The Star Spangled Banner</v>
      </c>
      <c r="D266" t="str">
        <f>rawdata!D262</f>
        <v>Potion</v>
      </c>
      <c r="E266" t="str">
        <f t="shared" si="2"/>
        <v/>
      </c>
      <c r="F266" t="str">
        <f>countif(rawdata!$J262:$AB262,"="&amp;F$5&amp;"_*")</f>
        <v>3</v>
      </c>
      <c r="G266" t="str">
        <f>countif(rawdata!$J262:$AB262,"="&amp;G$5&amp;"_*")</f>
        <v>2</v>
      </c>
      <c r="H266" t="str">
        <f>countif(rawdata!$J262:$AB262,"="&amp;H$5&amp;"_*")</f>
        <v>1</v>
      </c>
      <c r="I266" t="str">
        <f>countif(rawdata!$J262:$AB262,"="&amp;I$5&amp;"_*")</f>
        <v>1</v>
      </c>
      <c r="J266" t="str">
        <f>countif(rawdata!$J262:$AB262,"="&amp;J$5&amp;"_*")</f>
        <v>1</v>
      </c>
      <c r="K266" t="str">
        <f>countif(rawdata!$J262:$AB262,"="&amp;K$5&amp;"_*")</f>
        <v>1</v>
      </c>
    </row>
    <row r="267">
      <c r="B267" t="str">
        <f t="shared" si="1"/>
        <v/>
      </c>
      <c r="C267" t="str">
        <f>rawdata!C263</f>
        <v>Limud Tables</v>
      </c>
      <c r="D267" t="str">
        <f>rawdata!D263</f>
        <v>Potion</v>
      </c>
      <c r="E267" t="str">
        <f t="shared" si="2"/>
        <v/>
      </c>
      <c r="F267" t="str">
        <f>countif(rawdata!$J263:$AB263,"="&amp;F$5&amp;"_*")</f>
        <v>2</v>
      </c>
      <c r="G267" t="str">
        <f>countif(rawdata!$J263:$AB263,"="&amp;G$5&amp;"_*")</f>
        <v>1</v>
      </c>
      <c r="H267" t="str">
        <f>countif(rawdata!$J263:$AB263,"="&amp;H$5&amp;"_*")</f>
        <v>1</v>
      </c>
      <c r="I267" t="str">
        <f>countif(rawdata!$J263:$AB263,"="&amp;I$5&amp;"_*")</f>
        <v>1</v>
      </c>
      <c r="J267" t="str">
        <f>countif(rawdata!$J263:$AB263,"="&amp;J$5&amp;"_*")</f>
        <v>1</v>
      </c>
      <c r="K267" t="str">
        <f>countif(rawdata!$J263:$AB263,"="&amp;K$5&amp;"_*")</f>
        <v>1</v>
      </c>
    </row>
    <row r="268">
      <c r="B268" t="str">
        <f t="shared" si="1"/>
        <v/>
      </c>
      <c r="C268" t="str">
        <f>rawdata!C264</f>
        <v>Family Album</v>
      </c>
      <c r="D268" t="str">
        <f>rawdata!D264</f>
        <v>Potion</v>
      </c>
      <c r="E268" t="str">
        <f t="shared" si="2"/>
        <v/>
      </c>
      <c r="F268" t="str">
        <f>countif(rawdata!$J264:$AB264,"="&amp;F$5&amp;"_*")</f>
        <v>4</v>
      </c>
      <c r="G268" t="str">
        <f>countif(rawdata!$J264:$AB264,"="&amp;G$5&amp;"_*")</f>
        <v>1</v>
      </c>
      <c r="H268" t="str">
        <f>countif(rawdata!$J264:$AB264,"="&amp;H$5&amp;"_*")</f>
        <v>1</v>
      </c>
      <c r="I268" t="str">
        <f>countif(rawdata!$J264:$AB264,"="&amp;I$5&amp;"_*")</f>
        <v>1</v>
      </c>
      <c r="J268" t="str">
        <f>countif(rawdata!$J264:$AB264,"="&amp;J$5&amp;"_*")</f>
        <v>1</v>
      </c>
      <c r="K268" t="str">
        <f>countif(rawdata!$J264:$AB264,"="&amp;K$5&amp;"_*")</f>
        <v>1</v>
      </c>
    </row>
    <row r="269">
      <c r="B269" t="str">
        <f t="shared" si="1"/>
        <v/>
      </c>
      <c r="C269" t="str">
        <f>rawdata!C265</f>
        <v>Donor Wall</v>
      </c>
      <c r="D269" t="str">
        <f>rawdata!D265</f>
        <v>Potion</v>
      </c>
      <c r="E269" t="str">
        <f t="shared" si="2"/>
        <v/>
      </c>
      <c r="F269" t="str">
        <f>countif(rawdata!$J265:$AB265,"="&amp;F$5&amp;"_*")</f>
        <v>4</v>
      </c>
      <c r="G269" t="str">
        <f>countif(rawdata!$J265:$AB265,"="&amp;G$5&amp;"_*")</f>
        <v>2</v>
      </c>
      <c r="H269" t="str">
        <f>countif(rawdata!$J265:$AB265,"="&amp;H$5&amp;"_*")</f>
        <v>1</v>
      </c>
      <c r="I269" t="str">
        <f>countif(rawdata!$J265:$AB265,"="&amp;I$5&amp;"_*")</f>
        <v>1</v>
      </c>
      <c r="J269" t="str">
        <f>countif(rawdata!$J265:$AB265,"="&amp;J$5&amp;"_*")</f>
        <v>1</v>
      </c>
      <c r="K269" t="str">
        <f>countif(rawdata!$J265:$AB265,"="&amp;K$5&amp;"_*")</f>
        <v>1</v>
      </c>
    </row>
    <row r="270">
      <c r="B270" t="str">
        <f t="shared" si="1"/>
        <v/>
      </c>
      <c r="C270" t="str">
        <f>rawdata!C266</f>
        <v>Interactive Map</v>
      </c>
      <c r="D270" t="str">
        <f>rawdata!D266</f>
        <v>Potion</v>
      </c>
      <c r="E270" t="str">
        <f t="shared" si="2"/>
        <v/>
      </c>
      <c r="F270" t="str">
        <f>countif(rawdata!$J266:$AB266,"="&amp;F$5&amp;"_*")</f>
        <v>2</v>
      </c>
      <c r="G270" t="str">
        <f>countif(rawdata!$J266:$AB266,"="&amp;G$5&amp;"_*")</f>
        <v>1</v>
      </c>
      <c r="H270" t="str">
        <f>countif(rawdata!$J266:$AB266,"="&amp;H$5&amp;"_*")</f>
        <v>1</v>
      </c>
      <c r="I270" t="str">
        <f>countif(rawdata!$J266:$AB266,"="&amp;I$5&amp;"_*")</f>
        <v>1</v>
      </c>
      <c r="J270" t="str">
        <f>countif(rawdata!$J266:$AB266,"="&amp;J$5&amp;"_*")</f>
        <v>1</v>
      </c>
      <c r="K270" t="str">
        <f>countif(rawdata!$J266:$AB266,"="&amp;K$5&amp;"_*")</f>
        <v>1</v>
      </c>
    </row>
    <row r="271">
      <c r="B271" t="str">
        <f t="shared" si="1"/>
        <v/>
      </c>
      <c r="C271" t="str">
        <f>rawdata!C267</f>
        <v>Daily Post</v>
      </c>
      <c r="D271" t="str">
        <f>rawdata!D267</f>
        <v>Potion</v>
      </c>
      <c r="E271" t="str">
        <f t="shared" si="2"/>
        <v/>
      </c>
      <c r="F271" t="str">
        <f>countif(rawdata!$J267:$AB267,"="&amp;F$5&amp;"_*")</f>
        <v>2</v>
      </c>
      <c r="G271" t="str">
        <f>countif(rawdata!$J267:$AB267,"="&amp;G$5&amp;"_*")</f>
        <v>1</v>
      </c>
      <c r="H271" t="str">
        <f>countif(rawdata!$J267:$AB267,"="&amp;H$5&amp;"_*")</f>
        <v>1</v>
      </c>
      <c r="I271" t="str">
        <f>countif(rawdata!$J267:$AB267,"="&amp;I$5&amp;"_*")</f>
        <v>1</v>
      </c>
      <c r="J271" t="str">
        <f>countif(rawdata!$J267:$AB267,"="&amp;J$5&amp;"_*")</f>
        <v>1</v>
      </c>
      <c r="K271" t="str">
        <f>countif(rawdata!$J267:$AB267,"="&amp;K$5&amp;"_*")</f>
        <v>1</v>
      </c>
    </row>
    <row r="272">
      <c r="B272" t="str">
        <f t="shared" si="1"/>
        <v/>
      </c>
      <c r="C272" t="str">
        <f>rawdata!C268</f>
        <v>Living Wall</v>
      </c>
      <c r="D272" t="str">
        <f>rawdata!D268</f>
        <v>Potion</v>
      </c>
      <c r="E272" t="str">
        <f t="shared" si="2"/>
        <v/>
      </c>
      <c r="F272" t="str">
        <f>countif(rawdata!$J268:$AB268,"="&amp;F$5&amp;"_*")</f>
        <v>1</v>
      </c>
      <c r="G272" t="str">
        <f>countif(rawdata!$J268:$AB268,"="&amp;G$5&amp;"_*")</f>
        <v>1</v>
      </c>
      <c r="H272" t="str">
        <f>countif(rawdata!$J268:$AB268,"="&amp;H$5&amp;"_*")</f>
        <v>2</v>
      </c>
      <c r="I272" t="str">
        <f>countif(rawdata!$J268:$AB268,"="&amp;I$5&amp;"_*")</f>
        <v>1</v>
      </c>
      <c r="J272" t="str">
        <f>countif(rawdata!$J268:$AB268,"="&amp;J$5&amp;"_*")</f>
        <v>1</v>
      </c>
      <c r="K272" t="str">
        <f>countif(rawdata!$J268:$AB268,"="&amp;K$5&amp;"_*")</f>
        <v>1</v>
      </c>
    </row>
    <row r="273">
      <c r="B273" t="str">
        <f t="shared" si="1"/>
        <v/>
      </c>
      <c r="C273" t="str">
        <f>rawdata!C269</f>
        <v>Apartment Finder</v>
      </c>
      <c r="D273" t="str">
        <f>rawdata!D269</f>
        <v>Potion</v>
      </c>
      <c r="E273" t="str">
        <f t="shared" si="2"/>
        <v/>
      </c>
      <c r="F273" t="str">
        <f>countif(rawdata!$J269:$AB269,"="&amp;F$5&amp;"_*")</f>
        <v>2</v>
      </c>
      <c r="G273" t="str">
        <f>countif(rawdata!$J269:$AB269,"="&amp;G$5&amp;"_*")</f>
        <v>2</v>
      </c>
      <c r="H273" t="str">
        <f>countif(rawdata!$J269:$AB269,"="&amp;H$5&amp;"_*")</f>
        <v>1</v>
      </c>
      <c r="I273" t="str">
        <f>countif(rawdata!$J269:$AB269,"="&amp;I$5&amp;"_*")</f>
        <v>1</v>
      </c>
      <c r="J273" t="str">
        <f>countif(rawdata!$J269:$AB269,"="&amp;J$5&amp;"_*")</f>
        <v>1</v>
      </c>
      <c r="K273" t="str">
        <f>countif(rawdata!$J269:$AB269,"="&amp;K$5&amp;"_*")</f>
        <v>1</v>
      </c>
    </row>
    <row r="274">
      <c r="B274" t="str">
        <f t="shared" si="1"/>
        <v/>
      </c>
      <c r="C274" t="str">
        <f>rawdata!C270</f>
        <v>Interactive Stations</v>
      </c>
      <c r="D274" t="str">
        <f>rawdata!D270</f>
        <v>Potion</v>
      </c>
      <c r="E274" t="str">
        <f t="shared" si="2"/>
        <v/>
      </c>
      <c r="F274" t="str">
        <f>countif(rawdata!$J270:$AB270,"="&amp;F$5&amp;"_*")</f>
        <v>2</v>
      </c>
      <c r="G274" t="str">
        <f>countif(rawdata!$J270:$AB270,"="&amp;G$5&amp;"_*")</f>
        <v>1</v>
      </c>
      <c r="H274" t="str">
        <f>countif(rawdata!$J270:$AB270,"="&amp;H$5&amp;"_*")</f>
        <v>1</v>
      </c>
      <c r="I274" t="str">
        <f>countif(rawdata!$J270:$AB270,"="&amp;I$5&amp;"_*")</f>
        <v>1</v>
      </c>
      <c r="J274" t="str">
        <f>countif(rawdata!$J270:$AB270,"="&amp;J$5&amp;"_*")</f>
        <v>1</v>
      </c>
      <c r="K274" t="str">
        <f>countif(rawdata!$J270:$AB270,"="&amp;K$5&amp;"_*")</f>
        <v>1</v>
      </c>
    </row>
    <row r="275">
      <c r="B275" t="str">
        <f t="shared" si="1"/>
        <v/>
      </c>
      <c r="C275" t="str">
        <f>rawdata!C271</f>
        <v>Object Label Finder</v>
      </c>
      <c r="D275" t="str">
        <f>rawdata!D271</f>
        <v>Potion</v>
      </c>
      <c r="E275" t="str">
        <f t="shared" si="2"/>
        <v/>
      </c>
      <c r="F275" t="str">
        <f>countif(rawdata!$J271:$AB271,"="&amp;F$5&amp;"_*")</f>
        <v>2</v>
      </c>
      <c r="G275" t="str">
        <f>countif(rawdata!$J271:$AB271,"="&amp;G$5&amp;"_*")</f>
        <v>1</v>
      </c>
      <c r="H275" t="str">
        <f>countif(rawdata!$J271:$AB271,"="&amp;H$5&amp;"_*")</f>
        <v>1</v>
      </c>
      <c r="I275" t="str">
        <f>countif(rawdata!$J271:$AB271,"="&amp;I$5&amp;"_*")</f>
        <v>1</v>
      </c>
      <c r="J275" t="str">
        <f>countif(rawdata!$J271:$AB271,"="&amp;J$5&amp;"_*")</f>
        <v>1</v>
      </c>
      <c r="K275" t="str">
        <f>countif(rawdata!$J271:$AB271,"="&amp;K$5&amp;"_*")</f>
        <v>1</v>
      </c>
    </row>
    <row r="276">
      <c r="B276" t="str">
        <f t="shared" si="1"/>
        <v/>
      </c>
      <c r="C276" t="str">
        <f>rawdata!C272</f>
        <v>Corporate Lobby Installation</v>
      </c>
      <c r="D276" t="str">
        <f>rawdata!D272</f>
        <v>Potion</v>
      </c>
      <c r="E276" t="str">
        <f t="shared" si="2"/>
        <v/>
      </c>
      <c r="F276" t="str">
        <f>countif(rawdata!$J272:$AB272,"="&amp;F$5&amp;"_*")</f>
        <v>2</v>
      </c>
      <c r="G276" t="str">
        <f>countif(rawdata!$J272:$AB272,"="&amp;G$5&amp;"_*")</f>
        <v>2</v>
      </c>
      <c r="H276" t="str">
        <f>countif(rawdata!$J272:$AB272,"="&amp;H$5&amp;"_*")</f>
        <v>1</v>
      </c>
      <c r="I276" t="str">
        <f>countif(rawdata!$J272:$AB272,"="&amp;I$5&amp;"_*")</f>
        <v>1</v>
      </c>
      <c r="J276" t="str">
        <f>countif(rawdata!$J272:$AB272,"="&amp;J$5&amp;"_*")</f>
        <v>1</v>
      </c>
      <c r="K276" t="str">
        <f>countif(rawdata!$J272:$AB272,"="&amp;K$5&amp;"_*")</f>
        <v>1</v>
      </c>
    </row>
    <row r="277">
      <c r="B277" t="str">
        <f t="shared" si="1"/>
        <v/>
      </c>
      <c r="C277" t="str">
        <f>rawdata!C273</f>
        <v>Hotel Lobby Installation</v>
      </c>
      <c r="D277" t="str">
        <f>rawdata!D273</f>
        <v>Potion</v>
      </c>
      <c r="E277" t="str">
        <f t="shared" si="2"/>
        <v/>
      </c>
      <c r="F277" t="str">
        <f>countif(rawdata!$J273:$AB273,"="&amp;F$5&amp;"_*")</f>
        <v>2</v>
      </c>
      <c r="G277" t="str">
        <f>countif(rawdata!$J273:$AB273,"="&amp;G$5&amp;"_*")</f>
        <v>2</v>
      </c>
      <c r="H277" t="str">
        <f>countif(rawdata!$J273:$AB273,"="&amp;H$5&amp;"_*")</f>
        <v>1</v>
      </c>
      <c r="I277" t="str">
        <f>countif(rawdata!$J273:$AB273,"="&amp;I$5&amp;"_*")</f>
        <v>1</v>
      </c>
      <c r="J277" t="str">
        <f>countif(rawdata!$J273:$AB273,"="&amp;J$5&amp;"_*")</f>
        <v>1</v>
      </c>
      <c r="K277" t="str">
        <f>countif(rawdata!$J273:$AB273,"="&amp;K$5&amp;"_*")</f>
        <v>2</v>
      </c>
    </row>
    <row r="278">
      <c r="B278" t="str">
        <f t="shared" si="1"/>
        <v/>
      </c>
      <c r="C278" t="str">
        <f>rawdata!C274</f>
        <v>Nokia OZO Launch Event</v>
      </c>
      <c r="D278" t="str">
        <f>rawdata!D274</f>
        <v>Second story</v>
      </c>
      <c r="E278" t="str">
        <f t="shared" si="2"/>
        <v/>
      </c>
      <c r="F278" t="str">
        <f>countif(rawdata!$J274:$AB274,"="&amp;F$5&amp;"_*")</f>
        <v>3</v>
      </c>
      <c r="G278" t="str">
        <f>countif(rawdata!$J274:$AB274,"="&amp;G$5&amp;"_*")</f>
        <v>1</v>
      </c>
      <c r="H278" t="str">
        <f>countif(rawdata!$J274:$AB274,"="&amp;H$5&amp;"_*")</f>
        <v>1</v>
      </c>
      <c r="I278" t="str">
        <f>countif(rawdata!$J274:$AB274,"="&amp;I$5&amp;"_*")</f>
        <v>1</v>
      </c>
      <c r="J278" t="str">
        <f>countif(rawdata!$J274:$AB274,"="&amp;J$5&amp;"_*")</f>
        <v>1</v>
      </c>
      <c r="K278" t="str">
        <f>countif(rawdata!$J274:$AB274,"="&amp;K$5&amp;"_*")</f>
        <v>1</v>
      </c>
    </row>
    <row r="279">
      <c r="B279" t="str">
        <f t="shared" si="1"/>
        <v/>
      </c>
      <c r="C279" t="str">
        <f>rawdata!C275</f>
        <v>College Football Hall of Fame</v>
      </c>
      <c r="D279" t="str">
        <f>rawdata!D275</f>
        <v>Second story</v>
      </c>
      <c r="E279" t="str">
        <f t="shared" si="2"/>
        <v/>
      </c>
      <c r="F279" t="str">
        <f>countif(rawdata!$J275:$AB275,"="&amp;F$5&amp;"_*")</f>
        <v>2</v>
      </c>
      <c r="G279" t="str">
        <f>countif(rawdata!$J275:$AB275,"="&amp;G$5&amp;"_*")</f>
        <v>1</v>
      </c>
      <c r="H279" t="str">
        <f>countif(rawdata!$J275:$AB275,"="&amp;H$5&amp;"_*")</f>
        <v>1</v>
      </c>
      <c r="I279" t="str">
        <f>countif(rawdata!$J275:$AB275,"="&amp;I$5&amp;"_*")</f>
        <v>1</v>
      </c>
      <c r="J279" t="str">
        <f>countif(rawdata!$J275:$AB275,"="&amp;J$5&amp;"_*")</f>
        <v>1</v>
      </c>
      <c r="K279" t="str">
        <f>countif(rawdata!$J275:$AB275,"="&amp;K$5&amp;"_*")</f>
        <v>1</v>
      </c>
    </row>
    <row r="280">
      <c r="B280" t="str">
        <f t="shared" si="1"/>
        <v/>
      </c>
      <c r="C280" t="str">
        <f>rawdata!C276</f>
        <v>Hemmingson Center Interactives</v>
      </c>
      <c r="D280" t="str">
        <f>rawdata!D276</f>
        <v>Second story</v>
      </c>
      <c r="E280" t="str">
        <f t="shared" si="2"/>
        <v/>
      </c>
      <c r="F280" t="str">
        <f>countif(rawdata!$J276:$AB276,"="&amp;F$5&amp;"_*")</f>
        <v>2</v>
      </c>
      <c r="G280" t="str">
        <f>countif(rawdata!$J276:$AB276,"="&amp;G$5&amp;"_*")</f>
        <v>1</v>
      </c>
      <c r="H280" t="str">
        <f>countif(rawdata!$J276:$AB276,"="&amp;H$5&amp;"_*")</f>
        <v>1</v>
      </c>
      <c r="I280" t="str">
        <f>countif(rawdata!$J276:$AB276,"="&amp;I$5&amp;"_*")</f>
        <v>1</v>
      </c>
      <c r="J280" t="str">
        <f>countif(rawdata!$J276:$AB276,"="&amp;J$5&amp;"_*")</f>
        <v>1</v>
      </c>
      <c r="K280" t="str">
        <f>countif(rawdata!$J276:$AB276,"="&amp;K$5&amp;"_*")</f>
        <v>1</v>
      </c>
    </row>
    <row r="281">
      <c r="B281" t="str">
        <f t="shared" si="1"/>
        <v/>
      </c>
      <c r="C281" t="str">
        <f>rawdata!C277</f>
        <v>ArtClix 2015</v>
      </c>
      <c r="D281" t="str">
        <f>rawdata!D277</f>
        <v>Second story</v>
      </c>
      <c r="E281" t="str">
        <f t="shared" si="2"/>
        <v/>
      </c>
      <c r="F281" t="str">
        <f>countif(rawdata!$J277:$AB277,"="&amp;F$5&amp;"_*")</f>
        <v>3</v>
      </c>
      <c r="G281" t="str">
        <f>countif(rawdata!$J277:$AB277,"="&amp;G$5&amp;"_*")</f>
        <v>1</v>
      </c>
      <c r="H281" t="str">
        <f>countif(rawdata!$J277:$AB277,"="&amp;H$5&amp;"_*")</f>
        <v>1</v>
      </c>
      <c r="I281" t="str">
        <f>countif(rawdata!$J277:$AB277,"="&amp;I$5&amp;"_*")</f>
        <v>1</v>
      </c>
      <c r="J281" t="str">
        <f>countif(rawdata!$J277:$AB277,"="&amp;J$5&amp;"_*")</f>
        <v>1</v>
      </c>
      <c r="K281" t="str">
        <f>countif(rawdata!$J277:$AB277,"="&amp;K$5&amp;"_*")</f>
        <v>1</v>
      </c>
    </row>
    <row r="282">
      <c r="B282" t="str">
        <f t="shared" si="1"/>
        <v/>
      </c>
      <c r="C282" t="str">
        <f>rawdata!C278</f>
        <v>Common Threads</v>
      </c>
      <c r="D282" t="str">
        <f>rawdata!D278</f>
        <v>Second story</v>
      </c>
      <c r="E282" t="str">
        <f t="shared" si="2"/>
        <v/>
      </c>
      <c r="F282" t="str">
        <f>countif(rawdata!$J278:$AB278,"="&amp;F$5&amp;"_*")</f>
        <v>2</v>
      </c>
      <c r="G282" t="str">
        <f>countif(rawdata!$J278:$AB278,"="&amp;G$5&amp;"_*")</f>
        <v>1</v>
      </c>
      <c r="H282" t="str">
        <f>countif(rawdata!$J278:$AB278,"="&amp;H$5&amp;"_*")</f>
        <v>1</v>
      </c>
      <c r="I282" t="str">
        <f>countif(rawdata!$J278:$AB278,"="&amp;I$5&amp;"_*")</f>
        <v>1</v>
      </c>
      <c r="J282" t="str">
        <f>countif(rawdata!$J278:$AB278,"="&amp;J$5&amp;"_*")</f>
        <v>1</v>
      </c>
      <c r="K282" t="str">
        <f>countif(rawdata!$J278:$AB278,"="&amp;K$5&amp;"_*")</f>
        <v>1</v>
      </c>
    </row>
    <row r="283">
      <c r="B283" t="str">
        <f t="shared" si="1"/>
        <v/>
      </c>
      <c r="C283" t="str">
        <f>rawdata!C279</f>
        <v>Object:Photo</v>
      </c>
      <c r="D283" t="str">
        <f>rawdata!D279</f>
        <v>Second story</v>
      </c>
      <c r="E283" t="str">
        <f t="shared" si="2"/>
        <v/>
      </c>
      <c r="F283" t="str">
        <f>countif(rawdata!$J279:$AB279,"="&amp;F$5&amp;"_*")</f>
        <v>2</v>
      </c>
      <c r="G283" t="str">
        <f>countif(rawdata!$J279:$AB279,"="&amp;G$5&amp;"_*")</f>
        <v>1</v>
      </c>
      <c r="H283" t="str">
        <f>countif(rawdata!$J279:$AB279,"="&amp;H$5&amp;"_*")</f>
        <v>1</v>
      </c>
      <c r="I283" t="str">
        <f>countif(rawdata!$J279:$AB279,"="&amp;I$5&amp;"_*")</f>
        <v>1</v>
      </c>
      <c r="J283" t="str">
        <f>countif(rawdata!$J279:$AB279,"="&amp;J$5&amp;"_*")</f>
        <v>1</v>
      </c>
      <c r="K283" t="str">
        <f>countif(rawdata!$J279:$AB279,"="&amp;K$5&amp;"_*")</f>
        <v>1</v>
      </c>
    </row>
    <row r="284">
      <c r="B284" t="str">
        <f t="shared" si="1"/>
        <v/>
      </c>
      <c r="C284" t="str">
        <f>rawdata!C280</f>
        <v>Fusion: Electrosonic Event</v>
      </c>
      <c r="D284" t="str">
        <f>rawdata!D280</f>
        <v>Second story</v>
      </c>
      <c r="E284" t="str">
        <f t="shared" si="2"/>
        <v/>
      </c>
      <c r="F284" t="str">
        <f>countif(rawdata!$J280:$AB280,"="&amp;F$5&amp;"_*")</f>
        <v>2</v>
      </c>
      <c r="G284" t="str">
        <f>countif(rawdata!$J280:$AB280,"="&amp;G$5&amp;"_*")</f>
        <v>1</v>
      </c>
      <c r="H284" t="str">
        <f>countif(rawdata!$J280:$AB280,"="&amp;H$5&amp;"_*")</f>
        <v>1</v>
      </c>
      <c r="I284" t="str">
        <f>countif(rawdata!$J280:$AB280,"="&amp;I$5&amp;"_*")</f>
        <v>1</v>
      </c>
      <c r="J284" t="str">
        <f>countif(rawdata!$J280:$AB280,"="&amp;J$5&amp;"_*")</f>
        <v>1</v>
      </c>
      <c r="K284" t="str">
        <f>countif(rawdata!$J280:$AB280,"="&amp;K$5&amp;"_*")</f>
        <v>1</v>
      </c>
    </row>
    <row r="285">
      <c r="B285" t="str">
        <f t="shared" si="1"/>
        <v/>
      </c>
      <c r="C285" t="str">
        <f>rawdata!C281</f>
        <v>Times Square 4K Screen Launch</v>
      </c>
      <c r="D285" t="str">
        <f>rawdata!D281</f>
        <v>Second story</v>
      </c>
      <c r="E285" t="str">
        <f t="shared" si="2"/>
        <v/>
      </c>
      <c r="F285" t="str">
        <f>countif(rawdata!$J281:$AB281,"="&amp;F$5&amp;"_*")</f>
        <v>1</v>
      </c>
      <c r="G285" t="str">
        <f>countif(rawdata!$J281:$AB281,"="&amp;G$5&amp;"_*")</f>
        <v>2</v>
      </c>
      <c r="H285" t="str">
        <f>countif(rawdata!$J281:$AB281,"="&amp;H$5&amp;"_*")</f>
        <v>1</v>
      </c>
      <c r="I285" t="str">
        <f>countif(rawdata!$J281:$AB281,"="&amp;I$5&amp;"_*")</f>
        <v>1</v>
      </c>
      <c r="J285" t="str">
        <f>countif(rawdata!$J281:$AB281,"="&amp;J$5&amp;"_*")</f>
        <v>1</v>
      </c>
      <c r="K285" t="str">
        <f>countif(rawdata!$J281:$AB281,"="&amp;K$5&amp;"_*")</f>
        <v>1</v>
      </c>
    </row>
    <row r="286">
      <c r="B286" t="str">
        <f t="shared" si="1"/>
        <v/>
      </c>
      <c r="C286" t="str">
        <f>rawdata!C282</f>
        <v>Whole Foods Market Store</v>
      </c>
      <c r="D286" t="str">
        <f>rawdata!D282</f>
        <v>Second story</v>
      </c>
      <c r="E286" t="str">
        <f t="shared" si="2"/>
        <v/>
      </c>
      <c r="F286" t="str">
        <f>countif(rawdata!$J282:$AB282,"="&amp;F$5&amp;"_*")</f>
        <v>2</v>
      </c>
      <c r="G286" t="str">
        <f>countif(rawdata!$J282:$AB282,"="&amp;G$5&amp;"_*")</f>
        <v>1</v>
      </c>
      <c r="H286" t="str">
        <f>countif(rawdata!$J282:$AB282,"="&amp;H$5&amp;"_*")</f>
        <v>1</v>
      </c>
      <c r="I286" t="str">
        <f>countif(rawdata!$J282:$AB282,"="&amp;I$5&amp;"_*")</f>
        <v>1</v>
      </c>
      <c r="J286" t="str">
        <f>countif(rawdata!$J282:$AB282,"="&amp;J$5&amp;"_*")</f>
        <v>1</v>
      </c>
      <c r="K286" t="str">
        <f>countif(rawdata!$J282:$AB282,"="&amp;K$5&amp;"_*")</f>
        <v>1</v>
      </c>
    </row>
    <row r="287">
      <c r="B287" t="str">
        <f t="shared" si="1"/>
        <v/>
      </c>
      <c r="C287" t="str">
        <f>rawdata!C283</f>
        <v>Lovejoy Fountain Activation</v>
      </c>
      <c r="D287" t="str">
        <f>rawdata!D283</f>
        <v>Second story</v>
      </c>
      <c r="E287" t="str">
        <f t="shared" si="2"/>
        <v/>
      </c>
      <c r="F287" t="str">
        <f>countif(rawdata!$J283:$AB283,"="&amp;F$5&amp;"_*")</f>
        <v>2</v>
      </c>
      <c r="G287" t="str">
        <f>countif(rawdata!$J283:$AB283,"="&amp;G$5&amp;"_*")</f>
        <v>1</v>
      </c>
      <c r="H287" t="str">
        <f>countif(rawdata!$J283:$AB283,"="&amp;H$5&amp;"_*")</f>
        <v>1</v>
      </c>
      <c r="I287" t="str">
        <f>countif(rawdata!$J283:$AB283,"="&amp;I$5&amp;"_*")</f>
        <v>1</v>
      </c>
      <c r="J287" t="str">
        <f>countif(rawdata!$J283:$AB283,"="&amp;J$5&amp;"_*")</f>
        <v>1</v>
      </c>
      <c r="K287" t="str">
        <f>countif(rawdata!$J283:$AB283,"="&amp;K$5&amp;"_*")</f>
        <v>1</v>
      </c>
    </row>
    <row r="288">
      <c r="B288" t="str">
        <f t="shared" si="1"/>
        <v/>
      </c>
      <c r="C288" t="str">
        <f>rawdata!C284</f>
        <v>Learning to See</v>
      </c>
      <c r="D288" t="str">
        <f>rawdata!D284</f>
        <v>Second story</v>
      </c>
      <c r="E288" t="str">
        <f t="shared" si="2"/>
        <v/>
      </c>
      <c r="F288" t="str">
        <f>countif(rawdata!$J284:$AB284,"="&amp;F$5&amp;"_*")</f>
        <v>2</v>
      </c>
      <c r="G288" t="str">
        <f>countif(rawdata!$J284:$AB284,"="&amp;G$5&amp;"_*")</f>
        <v>1</v>
      </c>
      <c r="H288" t="str">
        <f>countif(rawdata!$J284:$AB284,"="&amp;H$5&amp;"_*")</f>
        <v>1</v>
      </c>
      <c r="I288" t="str">
        <f>countif(rawdata!$J284:$AB284,"="&amp;I$5&amp;"_*")</f>
        <v>1</v>
      </c>
      <c r="J288" t="str">
        <f>countif(rawdata!$J284:$AB284,"="&amp;J$5&amp;"_*")</f>
        <v>1</v>
      </c>
      <c r="K288" t="str">
        <f>countif(rawdata!$J284:$AB284,"="&amp;K$5&amp;"_*")</f>
        <v>1</v>
      </c>
    </row>
    <row r="289">
      <c r="B289" t="str">
        <f t="shared" si="1"/>
        <v/>
      </c>
      <c r="C289" t="str">
        <f>rawdata!C285</f>
        <v>My Coke Art</v>
      </c>
      <c r="D289" t="str">
        <f>rawdata!D285</f>
        <v>Second story</v>
      </c>
      <c r="E289" t="str">
        <f t="shared" si="2"/>
        <v/>
      </c>
      <c r="F289" t="str">
        <f>countif(rawdata!$J285:$AB285,"="&amp;F$5&amp;"_*")</f>
        <v>2</v>
      </c>
      <c r="G289" t="str">
        <f>countif(rawdata!$J285:$AB285,"="&amp;G$5&amp;"_*")</f>
        <v>1</v>
      </c>
      <c r="H289" t="str">
        <f>countif(rawdata!$J285:$AB285,"="&amp;H$5&amp;"_*")</f>
        <v>1</v>
      </c>
      <c r="I289" t="str">
        <f>countif(rawdata!$J285:$AB285,"="&amp;I$5&amp;"_*")</f>
        <v>1</v>
      </c>
      <c r="J289" t="str">
        <f>countif(rawdata!$J285:$AB285,"="&amp;J$5&amp;"_*")</f>
        <v>1</v>
      </c>
      <c r="K289" t="str">
        <f>countif(rawdata!$J285:$AB285,"="&amp;K$5&amp;"_*")</f>
        <v>1</v>
      </c>
    </row>
    <row r="290">
      <c r="B290" t="str">
        <f t="shared" si="1"/>
        <v/>
      </c>
      <c r="C290" t="str">
        <f>rawdata!C286</f>
        <v>Center for Civil and Human Rights</v>
      </c>
      <c r="D290" t="str">
        <f>rawdata!D286</f>
        <v>Second story</v>
      </c>
      <c r="E290" t="str">
        <f t="shared" si="2"/>
        <v/>
      </c>
      <c r="F290" t="str">
        <f>countif(rawdata!$J286:$AB286,"="&amp;F$5&amp;"_*")</f>
        <v>2</v>
      </c>
      <c r="G290" t="str">
        <f>countif(rawdata!$J286:$AB286,"="&amp;G$5&amp;"_*")</f>
        <v>1</v>
      </c>
      <c r="H290" t="str">
        <f>countif(rawdata!$J286:$AB286,"="&amp;H$5&amp;"_*")</f>
        <v>1</v>
      </c>
      <c r="I290" t="str">
        <f>countif(rawdata!$J286:$AB286,"="&amp;I$5&amp;"_*")</f>
        <v>1</v>
      </c>
      <c r="J290" t="str">
        <f>countif(rawdata!$J286:$AB286,"="&amp;J$5&amp;"_*")</f>
        <v>1</v>
      </c>
      <c r="K290" t="str">
        <f>countif(rawdata!$J286:$AB286,"="&amp;K$5&amp;"_*")</f>
        <v>1</v>
      </c>
    </row>
    <row r="291">
      <c r="B291" t="str">
        <f t="shared" si="1"/>
        <v/>
      </c>
      <c r="C291" t="str">
        <f>rawdata!C287</f>
        <v>National Civil Rights Museum</v>
      </c>
      <c r="D291" t="str">
        <f>rawdata!D287</f>
        <v>Second story</v>
      </c>
      <c r="E291" t="str">
        <f t="shared" si="2"/>
        <v/>
      </c>
      <c r="F291" t="str">
        <f>countif(rawdata!$J287:$AB287,"="&amp;F$5&amp;"_*")</f>
        <v>2</v>
      </c>
      <c r="G291" t="str">
        <f>countif(rawdata!$J287:$AB287,"="&amp;G$5&amp;"_*")</f>
        <v>1</v>
      </c>
      <c r="H291" t="str">
        <f>countif(rawdata!$J287:$AB287,"="&amp;H$5&amp;"_*")</f>
        <v>1</v>
      </c>
      <c r="I291" t="str">
        <f>countif(rawdata!$J287:$AB287,"="&amp;I$5&amp;"_*")</f>
        <v>1</v>
      </c>
      <c r="J291" t="str">
        <f>countif(rawdata!$J287:$AB287,"="&amp;J$5&amp;"_*")</f>
        <v>1</v>
      </c>
      <c r="K291" t="str">
        <f>countif(rawdata!$J287:$AB287,"="&amp;K$5&amp;"_*")</f>
        <v>1</v>
      </c>
    </row>
    <row r="292">
      <c r="B292" t="str">
        <f t="shared" si="1"/>
        <v/>
      </c>
      <c r="C292" t="str">
        <f>rawdata!C288</f>
        <v>100 Years of Design</v>
      </c>
      <c r="D292" t="str">
        <f>rawdata!D288</f>
        <v>Second story</v>
      </c>
      <c r="E292" t="str">
        <f t="shared" si="2"/>
        <v/>
      </c>
      <c r="F292" t="str">
        <f>countif(rawdata!$J288:$AB288,"="&amp;F$5&amp;"_*")</f>
        <v>2</v>
      </c>
      <c r="G292" t="str">
        <f>countif(rawdata!$J288:$AB288,"="&amp;G$5&amp;"_*")</f>
        <v>1</v>
      </c>
      <c r="H292" t="str">
        <f>countif(rawdata!$J288:$AB288,"="&amp;H$5&amp;"_*")</f>
        <v>1</v>
      </c>
      <c r="I292" t="str">
        <f>countif(rawdata!$J288:$AB288,"="&amp;I$5&amp;"_*")</f>
        <v>1</v>
      </c>
      <c r="J292" t="str">
        <f>countif(rawdata!$J288:$AB288,"="&amp;J$5&amp;"_*")</f>
        <v>1</v>
      </c>
      <c r="K292" t="str">
        <f>countif(rawdata!$J288:$AB288,"="&amp;K$5&amp;"_*")</f>
        <v>1</v>
      </c>
    </row>
    <row r="293">
      <c r="B293" t="str">
        <f t="shared" si="1"/>
        <v/>
      </c>
      <c r="C293" t="str">
        <f>rawdata!C289</f>
        <v>Global Crossroads</v>
      </c>
      <c r="D293" t="str">
        <f>rawdata!D289</f>
        <v>Second story</v>
      </c>
      <c r="E293" t="str">
        <f t="shared" si="2"/>
        <v/>
      </c>
      <c r="F293" t="str">
        <f>countif(rawdata!$J289:$AB289,"="&amp;F$5&amp;"_*")</f>
        <v>3</v>
      </c>
      <c r="G293" t="str">
        <f>countif(rawdata!$J289:$AB289,"="&amp;G$5&amp;"_*")</f>
        <v>1</v>
      </c>
      <c r="H293" t="str">
        <f>countif(rawdata!$J289:$AB289,"="&amp;H$5&amp;"_*")</f>
        <v>2</v>
      </c>
      <c r="I293" t="str">
        <f>countif(rawdata!$J289:$AB289,"="&amp;I$5&amp;"_*")</f>
        <v>1</v>
      </c>
      <c r="J293" t="str">
        <f>countif(rawdata!$J289:$AB289,"="&amp;J$5&amp;"_*")</f>
        <v>1</v>
      </c>
      <c r="K293" t="str">
        <f>countif(rawdata!$J289:$AB289,"="&amp;K$5&amp;"_*")</f>
        <v>1</v>
      </c>
    </row>
    <row r="294">
      <c r="B294" t="str">
        <f t="shared" si="1"/>
        <v/>
      </c>
      <c r="C294" t="str">
        <f>rawdata!C290</f>
        <v>Records of Rights Interactives</v>
      </c>
      <c r="D294" t="str">
        <f>rawdata!D290</f>
        <v>Second story</v>
      </c>
      <c r="E294" t="str">
        <f t="shared" si="2"/>
        <v/>
      </c>
      <c r="F294" t="str">
        <f>countif(rawdata!$J290:$AB290,"="&amp;F$5&amp;"_*")</f>
        <v>2</v>
      </c>
      <c r="G294" t="str">
        <f>countif(rawdata!$J290:$AB290,"="&amp;G$5&amp;"_*")</f>
        <v>1</v>
      </c>
      <c r="H294" t="str">
        <f>countif(rawdata!$J290:$AB290,"="&amp;H$5&amp;"_*")</f>
        <v>1</v>
      </c>
      <c r="I294" t="str">
        <f>countif(rawdata!$J290:$AB290,"="&amp;I$5&amp;"_*")</f>
        <v>1</v>
      </c>
      <c r="J294" t="str">
        <f>countif(rawdata!$J290:$AB290,"="&amp;J$5&amp;"_*")</f>
        <v>1</v>
      </c>
      <c r="K294" t="str">
        <f>countif(rawdata!$J290:$AB290,"="&amp;K$5&amp;"_*")</f>
        <v>1</v>
      </c>
    </row>
    <row r="295">
      <c r="B295" t="str">
        <f t="shared" si="1"/>
        <v/>
      </c>
      <c r="C295" t="str">
        <f>rawdata!C291</f>
        <v>Lyt</v>
      </c>
      <c r="D295" t="str">
        <f>rawdata!D291</f>
        <v>Second story</v>
      </c>
      <c r="E295" t="str">
        <f t="shared" si="2"/>
        <v/>
      </c>
      <c r="F295" t="str">
        <f>countif(rawdata!$J291:$AB291,"="&amp;F$5&amp;"_*")</f>
        <v>3</v>
      </c>
      <c r="G295" t="str">
        <f>countif(rawdata!$J291:$AB291,"="&amp;G$5&amp;"_*")</f>
        <v>1</v>
      </c>
      <c r="H295" t="str">
        <f>countif(rawdata!$J291:$AB291,"="&amp;H$5&amp;"_*")</f>
        <v>1</v>
      </c>
      <c r="I295" t="str">
        <f>countif(rawdata!$J291:$AB291,"="&amp;I$5&amp;"_*")</f>
        <v>1</v>
      </c>
      <c r="J295" t="str">
        <f>countif(rawdata!$J291:$AB291,"="&amp;J$5&amp;"_*")</f>
        <v>1</v>
      </c>
      <c r="K295" t="str">
        <f>countif(rawdata!$J291:$AB291,"="&amp;K$5&amp;"_*")</f>
        <v>1</v>
      </c>
    </row>
    <row r="296">
      <c r="B296" t="str">
        <f t="shared" si="1"/>
        <v/>
      </c>
      <c r="C296" t="str">
        <f>rawdata!C292</f>
        <v>A Man’s World, Miami</v>
      </c>
      <c r="D296" t="str">
        <f>rawdata!D292</f>
        <v>Second story</v>
      </c>
      <c r="E296" t="str">
        <f t="shared" si="2"/>
        <v/>
      </c>
      <c r="F296" t="str">
        <f>countif(rawdata!$J292:$AB292,"="&amp;F$5&amp;"_*")</f>
        <v>2</v>
      </c>
      <c r="G296" t="str">
        <f>countif(rawdata!$J292:$AB292,"="&amp;G$5&amp;"_*")</f>
        <v>2</v>
      </c>
      <c r="H296" t="str">
        <f>countif(rawdata!$J292:$AB292,"="&amp;H$5&amp;"_*")</f>
        <v>2</v>
      </c>
      <c r="I296" t="str">
        <f>countif(rawdata!$J292:$AB292,"="&amp;I$5&amp;"_*")</f>
        <v>1</v>
      </c>
      <c r="J296" t="str">
        <f>countif(rawdata!$J292:$AB292,"="&amp;J$5&amp;"_*")</f>
        <v>1</v>
      </c>
      <c r="K296" t="str">
        <f>countif(rawdata!$J292:$AB292,"="&amp;K$5&amp;"_*")</f>
        <v>1</v>
      </c>
    </row>
    <row r="297">
      <c r="B297" t="str">
        <f t="shared" si="1"/>
        <v/>
      </c>
      <c r="C297" t="str">
        <f>rawdata!C293</f>
        <v>Triumph of the Winter Queen</v>
      </c>
      <c r="D297" t="str">
        <f>rawdata!D293</f>
        <v>Second story</v>
      </c>
      <c r="E297" t="str">
        <f t="shared" si="2"/>
        <v/>
      </c>
      <c r="F297" t="str">
        <f>countif(rawdata!$J293:$AB293,"="&amp;F$5&amp;"_*")</f>
        <v>2</v>
      </c>
      <c r="G297" t="str">
        <f>countif(rawdata!$J293:$AB293,"="&amp;G$5&amp;"_*")</f>
        <v>1</v>
      </c>
      <c r="H297" t="str">
        <f>countif(rawdata!$J293:$AB293,"="&amp;H$5&amp;"_*")</f>
        <v>1</v>
      </c>
      <c r="I297" t="str">
        <f>countif(rawdata!$J293:$AB293,"="&amp;I$5&amp;"_*")</f>
        <v>1</v>
      </c>
      <c r="J297" t="str">
        <f>countif(rawdata!$J293:$AB293,"="&amp;J$5&amp;"_*")</f>
        <v>1</v>
      </c>
      <c r="K297" t="str">
        <f>countif(rawdata!$J293:$AB293,"="&amp;K$5&amp;"_*")</f>
        <v>1</v>
      </c>
    </row>
    <row r="298">
      <c r="B298" t="str">
        <f t="shared" si="1"/>
        <v/>
      </c>
      <c r="C298" t="str">
        <f>rawdata!C294</f>
        <v>Inventing Abstraction</v>
      </c>
      <c r="D298" t="str">
        <f>rawdata!D294</f>
        <v>Second story</v>
      </c>
      <c r="E298" t="str">
        <f t="shared" si="2"/>
        <v/>
      </c>
      <c r="F298" t="str">
        <f>countif(rawdata!$J294:$AB294,"="&amp;F$5&amp;"_*")</f>
        <v>1</v>
      </c>
      <c r="G298" t="str">
        <f>countif(rawdata!$J294:$AB294,"="&amp;G$5&amp;"_*")</f>
        <v>1</v>
      </c>
      <c r="H298" t="str">
        <f>countif(rawdata!$J294:$AB294,"="&amp;H$5&amp;"_*")</f>
        <v>1</v>
      </c>
      <c r="I298" t="str">
        <f>countif(rawdata!$J294:$AB294,"="&amp;I$5&amp;"_*")</f>
        <v>1</v>
      </c>
      <c r="J298" t="str">
        <f>countif(rawdata!$J294:$AB294,"="&amp;J$5&amp;"_*")</f>
        <v>1</v>
      </c>
      <c r="K298" t="str">
        <f>countif(rawdata!$J294:$AB294,"="&amp;K$5&amp;"_*")</f>
        <v>1</v>
      </c>
    </row>
    <row r="299">
      <c r="B299" t="str">
        <f t="shared" si="1"/>
        <v/>
      </c>
      <c r="C299" t="str">
        <f>rawdata!C295</f>
        <v>ASICS/NYC Marathon Wall</v>
      </c>
      <c r="D299" t="str">
        <f>rawdata!D295</f>
        <v>Second story</v>
      </c>
      <c r="E299" t="str">
        <f t="shared" si="2"/>
        <v/>
      </c>
      <c r="F299" t="str">
        <f>countif(rawdata!$J295:$AB295,"="&amp;F$5&amp;"_*")</f>
        <v>3</v>
      </c>
      <c r="G299" t="str">
        <f>countif(rawdata!$J295:$AB295,"="&amp;G$5&amp;"_*")</f>
        <v>1</v>
      </c>
      <c r="H299" t="str">
        <f>countif(rawdata!$J295:$AB295,"="&amp;H$5&amp;"_*")</f>
        <v>1</v>
      </c>
      <c r="I299" t="str">
        <f>countif(rawdata!$J295:$AB295,"="&amp;I$5&amp;"_*")</f>
        <v>1</v>
      </c>
      <c r="J299" t="str">
        <f>countif(rawdata!$J295:$AB295,"="&amp;J$5&amp;"_*")</f>
        <v>1</v>
      </c>
      <c r="K299" t="str">
        <f>countif(rawdata!$J295:$AB295,"="&amp;K$5&amp;"_*")</f>
        <v>1</v>
      </c>
    </row>
    <row r="300">
      <c r="B300" t="str">
        <f t="shared" si="1"/>
        <v/>
      </c>
      <c r="C300" t="str">
        <f>rawdata!C296</f>
        <v>Constellation</v>
      </c>
      <c r="D300" t="str">
        <f>rawdata!D296</f>
        <v>Second story</v>
      </c>
      <c r="E300" t="str">
        <f t="shared" si="2"/>
        <v/>
      </c>
      <c r="F300" t="str">
        <f>countif(rawdata!$J296:$AB296,"="&amp;F$5&amp;"_*")</f>
        <v>3</v>
      </c>
      <c r="G300" t="str">
        <f>countif(rawdata!$J296:$AB296,"="&amp;G$5&amp;"_*")</f>
        <v>1</v>
      </c>
      <c r="H300" t="str">
        <f>countif(rawdata!$J296:$AB296,"="&amp;H$5&amp;"_*")</f>
        <v>1</v>
      </c>
      <c r="I300" t="str">
        <f>countif(rawdata!$J296:$AB296,"="&amp;I$5&amp;"_*")</f>
        <v>1</v>
      </c>
      <c r="J300" t="str">
        <f>countif(rawdata!$J296:$AB296,"="&amp;J$5&amp;"_*")</f>
        <v>1</v>
      </c>
      <c r="K300" t="str">
        <f>countif(rawdata!$J296:$AB296,"="&amp;K$5&amp;"_*")</f>
        <v>2</v>
      </c>
    </row>
    <row r="301">
      <c r="B301" t="str">
        <f t="shared" si="1"/>
        <v/>
      </c>
      <c r="C301" t="str">
        <f>rawdata!C297</f>
        <v>Ecological Urbanism App</v>
      </c>
      <c r="D301" t="str">
        <f>rawdata!D297</f>
        <v>Second story</v>
      </c>
      <c r="E301" t="str">
        <f t="shared" si="2"/>
        <v/>
      </c>
      <c r="F301" t="str">
        <f>countif(rawdata!$J297:$AB297,"="&amp;F$5&amp;"_*")</f>
        <v>2</v>
      </c>
      <c r="G301" t="str">
        <f>countif(rawdata!$J297:$AB297,"="&amp;G$5&amp;"_*")</f>
        <v>1</v>
      </c>
      <c r="H301" t="str">
        <f>countif(rawdata!$J297:$AB297,"="&amp;H$5&amp;"_*")</f>
        <v>1</v>
      </c>
      <c r="I301" t="str">
        <f>countif(rawdata!$J297:$AB297,"="&amp;I$5&amp;"_*")</f>
        <v>1</v>
      </c>
      <c r="J301" t="str">
        <f>countif(rawdata!$J297:$AB297,"="&amp;J$5&amp;"_*")</f>
        <v>1</v>
      </c>
      <c r="K301" t="str">
        <f>countif(rawdata!$J297:$AB297,"="&amp;K$5&amp;"_*")</f>
        <v>1</v>
      </c>
    </row>
    <row r="302">
      <c r="B302" t="str">
        <f t="shared" si="1"/>
        <v/>
      </c>
      <c r="C302" t="str">
        <f>rawdata!C298</f>
        <v>TEDxPortland After-Party 2012</v>
      </c>
      <c r="D302" t="str">
        <f>rawdata!D298</f>
        <v>Second story</v>
      </c>
      <c r="E302" t="str">
        <f t="shared" si="2"/>
        <v/>
      </c>
      <c r="F302" t="str">
        <f>countif(rawdata!$J298:$AB298,"="&amp;F$5&amp;"_*")</f>
        <v>3</v>
      </c>
      <c r="G302" t="str">
        <f>countif(rawdata!$J298:$AB298,"="&amp;G$5&amp;"_*")</f>
        <v>1</v>
      </c>
      <c r="H302" t="str">
        <f>countif(rawdata!$J298:$AB298,"="&amp;H$5&amp;"_*")</f>
        <v>1</v>
      </c>
      <c r="I302" t="str">
        <f>countif(rawdata!$J298:$AB298,"="&amp;I$5&amp;"_*")</f>
        <v>1</v>
      </c>
      <c r="J302" t="str">
        <f>countif(rawdata!$J298:$AB298,"="&amp;J$5&amp;"_*")</f>
        <v>1</v>
      </c>
      <c r="K302" t="str">
        <f>countif(rawdata!$J298:$AB298,"="&amp;K$5&amp;"_*")</f>
        <v>2</v>
      </c>
    </row>
    <row r="303">
      <c r="B303" t="str">
        <f t="shared" si="1"/>
        <v/>
      </c>
      <c r="C303" t="str">
        <f>rawdata!C299</f>
        <v>Vault of the Secret Formula</v>
      </c>
      <c r="D303" t="str">
        <f>rawdata!D299</f>
        <v>Second story</v>
      </c>
      <c r="E303" t="str">
        <f t="shared" si="2"/>
        <v/>
      </c>
      <c r="F303" t="str">
        <f>countif(rawdata!$J299:$AB299,"="&amp;F$5&amp;"_*")</f>
        <v>1</v>
      </c>
      <c r="G303" t="str">
        <f>countif(rawdata!$J299:$AB299,"="&amp;G$5&amp;"_*")</f>
        <v>2</v>
      </c>
      <c r="H303" t="str">
        <f>countif(rawdata!$J299:$AB299,"="&amp;H$5&amp;"_*")</f>
        <v>1</v>
      </c>
      <c r="I303" t="str">
        <f>countif(rawdata!$J299:$AB299,"="&amp;I$5&amp;"_*")</f>
        <v>1</v>
      </c>
      <c r="J303" t="str">
        <f>countif(rawdata!$J299:$AB299,"="&amp;J$5&amp;"_*")</f>
        <v>2</v>
      </c>
      <c r="K303" t="str">
        <f>countif(rawdata!$J299:$AB299,"="&amp;K$5&amp;"_*")</f>
        <v>1</v>
      </c>
    </row>
    <row r="304">
      <c r="B304" t="str">
        <f t="shared" si="1"/>
        <v/>
      </c>
      <c r="C304" t="str">
        <f>rawdata!C300</f>
        <v>Ford Alumni Center</v>
      </c>
      <c r="D304" t="str">
        <f>rawdata!D300</f>
        <v>Second story</v>
      </c>
      <c r="E304" t="str">
        <f t="shared" si="2"/>
        <v/>
      </c>
      <c r="F304" t="str">
        <f>countif(rawdata!$J300:$AB300,"="&amp;F$5&amp;"_*")</f>
        <v>2</v>
      </c>
      <c r="G304" t="str">
        <f>countif(rawdata!$J300:$AB300,"="&amp;G$5&amp;"_*")</f>
        <v>2</v>
      </c>
      <c r="H304" t="str">
        <f>countif(rawdata!$J300:$AB300,"="&amp;H$5&amp;"_*")</f>
        <v>1</v>
      </c>
      <c r="I304" t="str">
        <f>countif(rawdata!$J300:$AB300,"="&amp;I$5&amp;"_*")</f>
        <v>1</v>
      </c>
      <c r="J304" t="str">
        <f>countif(rawdata!$J300:$AB300,"="&amp;J$5&amp;"_*")</f>
        <v>1</v>
      </c>
      <c r="K304" t="str">
        <f>countif(rawdata!$J300:$AB300,"="&amp;K$5&amp;"_*")</f>
        <v>1</v>
      </c>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cols>
    <col customWidth="1" min="1" max="1" width="17.57"/>
  </cols>
  <sheetData>
    <row r="1">
      <c r="A1" s="1" t="s">
        <v>80</v>
      </c>
    </row>
    <row r="2">
      <c r="A2" s="2" t="s">
        <v>83</v>
      </c>
    </row>
    <row r="3">
      <c r="A3" s="2" t="s">
        <v>84</v>
      </c>
    </row>
    <row r="5">
      <c r="A5" s="1" t="s">
        <v>85</v>
      </c>
      <c r="B5" s="1" t="s">
        <v>86</v>
      </c>
    </row>
    <row r="6">
      <c r="A6" s="2" t="s">
        <v>87</v>
      </c>
      <c r="B6" s="2" t="s">
        <v>62</v>
      </c>
    </row>
    <row r="7">
      <c r="A7" s="2" t="s">
        <v>88</v>
      </c>
      <c r="B7" s="2" t="s">
        <v>62</v>
      </c>
    </row>
    <row r="8">
      <c r="A8" s="2" t="s">
        <v>89</v>
      </c>
      <c r="B8" s="2" t="s">
        <v>65</v>
      </c>
    </row>
    <row r="9">
      <c r="A9" t="s">
        <v>90</v>
      </c>
      <c r="B9" s="2" t="s">
        <v>68</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cols>
    <col customWidth="1" min="1" max="1" width="3.86"/>
    <col customWidth="1" min="2" max="2" width="31.71"/>
    <col customWidth="1" min="3" max="3" width="24.86"/>
    <col customWidth="1" min="4" max="4" width="47.43"/>
    <col customWidth="1" min="5" max="5" width="54.0"/>
    <col customWidth="1" min="8" max="8" width="23.57"/>
  </cols>
  <sheetData>
    <row r="1">
      <c r="A1" s="1" t="s">
        <v>151</v>
      </c>
      <c r="B1" s="1" t="s">
        <v>25</v>
      </c>
      <c r="C1" s="1" t="s">
        <v>26</v>
      </c>
      <c r="D1" s="1" t="s">
        <v>27</v>
      </c>
      <c r="E1" s="1" t="s">
        <v>28</v>
      </c>
      <c r="F1" s="1" t="s">
        <v>33</v>
      </c>
      <c r="G1" s="1" t="s">
        <v>34</v>
      </c>
      <c r="H1" s="1" t="s">
        <v>35</v>
      </c>
      <c r="I1" s="1" t="str">
        <f t="shared" ref="I1:AA1" si="1">"Tag" &amp; column()-9</f>
        <v>Tag0</v>
      </c>
      <c r="J1" s="1" t="str">
        <f t="shared" si="1"/>
        <v>Tag1</v>
      </c>
      <c r="K1" s="1" t="str">
        <f t="shared" si="1"/>
        <v>Tag2</v>
      </c>
      <c r="L1" s="1" t="str">
        <f t="shared" si="1"/>
        <v>Tag3</v>
      </c>
      <c r="M1" s="1" t="str">
        <f t="shared" si="1"/>
        <v>Tag4</v>
      </c>
      <c r="N1" s="1" t="str">
        <f t="shared" si="1"/>
        <v>Tag5</v>
      </c>
      <c r="O1" s="1" t="str">
        <f t="shared" si="1"/>
        <v>Tag6</v>
      </c>
      <c r="P1" s="1" t="str">
        <f t="shared" si="1"/>
        <v>Tag7</v>
      </c>
      <c r="Q1" s="1" t="str">
        <f t="shared" si="1"/>
        <v>Tag8</v>
      </c>
      <c r="R1" s="1" t="str">
        <f t="shared" si="1"/>
        <v>Tag9</v>
      </c>
      <c r="S1" s="1" t="str">
        <f t="shared" si="1"/>
        <v>Tag10</v>
      </c>
      <c r="T1" s="1" t="str">
        <f t="shared" si="1"/>
        <v>Tag11</v>
      </c>
      <c r="U1" s="1" t="str">
        <f t="shared" si="1"/>
        <v>Tag12</v>
      </c>
      <c r="V1" s="1" t="str">
        <f t="shared" si="1"/>
        <v>Tag13</v>
      </c>
      <c r="W1" s="1" t="str">
        <f t="shared" si="1"/>
        <v>Tag14</v>
      </c>
      <c r="X1" s="1" t="str">
        <f t="shared" si="1"/>
        <v>Tag15</v>
      </c>
      <c r="Y1" s="1" t="str">
        <f t="shared" si="1"/>
        <v>Tag16</v>
      </c>
      <c r="Z1" s="1" t="str">
        <f t="shared" si="1"/>
        <v>Tag17</v>
      </c>
      <c r="AA1" s="1" t="str">
        <f t="shared" si="1"/>
        <v>Tag18</v>
      </c>
    </row>
    <row r="2">
      <c r="B2" s="2" t="str">
        <f>rawdata!C2</f>
        <v>Star Canvas</v>
      </c>
      <c r="C2" s="2" t="str">
        <f>rawdata!D2</f>
        <v>B-Reel</v>
      </c>
      <c r="D2" s="2" t="str">
        <f>rawdata!E2</f>
        <v>Interactive guestbook in the form of a giant star chart</v>
      </c>
      <c r="E2" s="11" t="str">
        <f>rawdata!F2</f>
        <v>http://www.b-reel.com/projects/digital/case/492/star-canvas</v>
      </c>
      <c r="F2" s="2" t="str">
        <f>rawdata!G2</f>
        <v/>
      </c>
      <c r="G2" s="2" t="str">
        <f>rawdata!H2</f>
        <v>2013</v>
      </c>
      <c r="H2" s="2" t="str">
        <f>rawdata!I2</f>
        <v>London, England</v>
      </c>
      <c r="I2" s="2" t="str">
        <f>if(isblank(rawdata!J2),"",if(countif(Mappings!$A$6:$A$250,"="&amp;rawdata!J2)&gt;0,vlookup(rawdata!J2,Mappings!$A$6:$B$250,2,false),rawdata!J2))</f>
        <v>gear_leapmotion</v>
      </c>
      <c r="J2" s="2" t="str">
        <f>if(isblank(rawdata!K2),"",if(countif(Mappings!$A$6:$A$250,"="&amp;rawdata!K2)&gt;0,vlookup(rawdata!K2,Mappings!$A$6:$B$250,2,false),rawdata!K2))</f>
        <v>form_installation</v>
      </c>
      <c r="K2" s="2" t="str">
        <f>if(isblank(rawdata!L2),"",if(countif(Mappings!$A$6:$A$250,"="&amp;rawdata!L2)&gt;0,vlookup(rawdata!L2,Mappings!$A$6:$B$250,2,false),rawdata!L2))</f>
        <v>gear_projector</v>
      </c>
      <c r="L2" s="2" t="str">
        <f>if(isblank(rawdata!M2),"",if(countif(Mappings!$A$6:$A$250,"="&amp;rawdata!M2)&gt;0,vlookup(rawdata!M2,Mappings!$A$6:$B$250,2,false),rawdata!M2))</f>
        <v>theme_tech</v>
      </c>
      <c r="M2" s="2" t="str">
        <f>if(isblank(rawdata!N2),"",if(countif(Mappings!$A$6:$A$250,"="&amp;rawdata!N2)&gt;0,vlookup(rawdata!N2,Mappings!$A$6:$B$250,2,false),rawdata!N2))</f>
        <v>form_interactive</v>
      </c>
      <c r="N2" s="2" t="str">
        <f>if(isblank(rawdata!O2),"",if(countif(Mappings!$A$6:$A$250,"="&amp;rawdata!O2)&gt;0,vlookup(rawdata!O2,Mappings!$A$6:$B$250,2,false),rawdata!O2))</f>
        <v>gear_screen</v>
      </c>
      <c r="O2" s="2" t="str">
        <f>if(isblank(rawdata!P2),"",if(countif(Mappings!$A$6:$A$250,"="&amp;rawdata!P2)&gt;0,vlookup(rawdata!P2,Mappings!$A$6:$B$250,2,false),rawdata!P2))</f>
        <v>tech_nodejs</v>
      </c>
      <c r="P2" s="2" t="str">
        <f>if(isblank(rawdata!Q2),"",if(countif(Mappings!$A$6:$A$250,"="&amp;rawdata!Q2)&gt;0,vlookup(rawdata!Q2,Mappings!$A$6:$B$250,2,false),rawdata!Q2))</f>
        <v>tech_webgl</v>
      </c>
      <c r="Q2" s="2" t="str">
        <f>if(isblank(rawdata!R2),"",if(countif(Mappings!$A$6:$A$250,"="&amp;rawdata!R2)&gt;0,vlookup(rawdata!R2,Mappings!$A$6:$B$250,2,false),rawdata!R2))</f>
        <v>function_touch</v>
      </c>
      <c r="R2" s="2" t="str">
        <f>if(isblank(rawdata!S2),"",if(countif(Mappings!$A$6:$A$250,"="&amp;rawdata!S2)&gt;0,vlookup(rawdata!S2,Mappings!$A$6:$B$250,2,false),rawdata!S2))</f>
        <v>type_interactive</v>
      </c>
      <c r="S2" s="2" t="str">
        <f>if(isblank(rawdata!T2),"",if(countif(Mappings!$A$6:$A$250,"="&amp;rawdata!T2)&gt;0,vlookup(rawdata!T2,Mappings!$A$6:$B$250,2,false),rawdata!T2))</f>
        <v/>
      </c>
      <c r="T2" s="2" t="str">
        <f>if(isblank(rawdata!U2),"",if(countif(Mappings!$A$6:$A$250,"="&amp;rawdata!U2)&gt;0,vlookup(rawdata!U2,Mappings!$A$6:$B$250,2,false),rawdata!U2))</f>
        <v/>
      </c>
      <c r="U2" s="2" t="str">
        <f>if(isblank(rawdata!V2),"",if(countif(Mappings!$A$6:$A$250,"="&amp;rawdata!V2)&gt;0,vlookup(rawdata!V2,Mappings!$A$6:$B$250,2,false),rawdata!V2))</f>
        <v/>
      </c>
      <c r="V2" s="2" t="str">
        <f>if(isblank(rawdata!W2),"",if(countif(Mappings!$A$6:$A$250,"="&amp;rawdata!W2)&gt;0,vlookup(rawdata!W2,Mappings!$A$6:$B$250,2,false),rawdata!W2))</f>
        <v/>
      </c>
      <c r="W2" s="2" t="str">
        <f>if(isblank(rawdata!X2),"",if(countif(Mappings!$A$6:$A$250,"="&amp;rawdata!X2)&gt;0,vlookup(rawdata!X2,Mappings!$A$6:$B$250,2,false),rawdata!X2))</f>
        <v/>
      </c>
      <c r="X2" s="2" t="str">
        <f>if(isblank(rawdata!Y2),"",if(countif(Mappings!$A$6:$A$250,"="&amp;rawdata!Y2)&gt;0,vlookup(rawdata!Y2,Mappings!$A$6:$B$250,2,false),rawdata!Y2))</f>
        <v/>
      </c>
      <c r="Y2" s="2" t="str">
        <f>if(isblank(rawdata!Z2),"",if(countif(Mappings!$A$6:$A$250,"="&amp;rawdata!Z2)&gt;0,vlookup(rawdata!Z2,Mappings!$A$6:$B$250,2,false),rawdata!Z2))</f>
        <v/>
      </c>
      <c r="Z2" s="2" t="str">
        <f>if(isblank(rawdata!AA2),"",if(countif(Mappings!$A$6:$A$250,"="&amp;rawdata!AA2)&gt;0,vlookup(rawdata!AA2,Mappings!$A$6:$B$250,2,false),rawdata!AA2))</f>
        <v/>
      </c>
      <c r="AA2" s="2" t="str">
        <f>if(isblank(rawdata!AB2),"",if(countif(Mappings!$A$6:$A$250,"="&amp;rawdata!AB2)&gt;0,vlookup(rawdata!AB2,Mappings!$A$6:$B$250,2,false),rawdata!AB2))</f>
        <v/>
      </c>
    </row>
    <row r="3">
      <c r="B3" s="2" t="str">
        <f>rawdata!C3</f>
        <v>SCI Map Interactive Presentation</v>
      </c>
      <c r="C3" s="2" t="str">
        <f>rawdata!D3</f>
        <v>2Rise</v>
      </c>
      <c r="D3" s="2" t="str">
        <f>rawdata!E3</f>
        <v>Wall Mapping // Interactive Touch Presentation</v>
      </c>
      <c r="E3" s="11" t="str">
        <f>rawdata!F3</f>
        <v>http://www.design2rise.com/projects/sci-map/</v>
      </c>
      <c r="F3" s="2" t="str">
        <f>rawdata!G3</f>
        <v/>
      </c>
      <c r="G3" s="2" t="str">
        <f>rawdata!H3</f>
        <v>2015</v>
      </c>
      <c r="H3" s="2" t="str">
        <f>rawdata!I3</f>
        <v>Munich, Germany</v>
      </c>
      <c r="I3" s="2" t="str">
        <f>if(isblank(rawdata!J3),"",if(countif(Mappings!$A$6:$A$250,"="&amp;rawdata!J3)&gt;0,vlookup(rawdata!J3,Mappings!$A$6:$B$250,2,false),rawdata!J3))</f>
        <v>form_installation</v>
      </c>
      <c r="J3" s="2" t="str">
        <f>if(isblank(rawdata!K3),"",if(countif(Mappings!$A$6:$A$250,"="&amp;rawdata!K3)&gt;0,vlookup(rawdata!K3,Mappings!$A$6:$B$250,2,false),rawdata!K3))</f>
        <v>gear_projector</v>
      </c>
      <c r="K3" s="2" t="str">
        <f>if(isblank(rawdata!L3),"",if(countif(Mappings!$A$6:$A$250,"="&amp;rawdata!L3)&gt;0,vlookup(rawdata!L3,Mappings!$A$6:$B$250,2,false),rawdata!L3))</f>
        <v>form_VR</v>
      </c>
      <c r="L3" s="2" t="str">
        <f>if(isblank(rawdata!M3),"",if(countif(Mappings!$A$6:$A$250,"="&amp;rawdata!M3)&gt;0,vlookup(rawdata!M3,Mappings!$A$6:$B$250,2,false),rawdata!M3))</f>
        <v>form_map</v>
      </c>
      <c r="M3" s="2" t="str">
        <f>if(isblank(rawdata!N3),"",if(countif(Mappings!$A$6:$A$250,"="&amp;rawdata!N3)&gt;0,vlookup(rawdata!N3,Mappings!$A$6:$B$250,2,false),rawdata!N3))</f>
        <v>theme_futuristic</v>
      </c>
      <c r="N3" s="2" t="str">
        <f>if(isblank(rawdata!O3),"",if(countif(Mappings!$A$6:$A$250,"="&amp;rawdata!O3)&gt;0,vlookup(rawdata!O3,Mappings!$A$6:$B$250,2,false),rawdata!O3))</f>
        <v>tech_3D</v>
      </c>
      <c r="O3" s="2" t="str">
        <f>if(isblank(rawdata!P3),"",if(countif(Mappings!$A$6:$A$250,"="&amp;rawdata!P3)&gt;0,vlookup(rawdata!P3,Mappings!$A$6:$B$250,2,false),rawdata!P3))</f>
        <v>type_interactive</v>
      </c>
      <c r="P3" s="2" t="str">
        <f>if(isblank(rawdata!Q3),"",if(countif(Mappings!$A$6:$A$250,"="&amp;rawdata!Q3)&gt;0,vlookup(rawdata!Q3,Mappings!$A$6:$B$250,2,false),rawdata!Q3))</f>
        <v>function_touch</v>
      </c>
      <c r="Q3" s="2" t="str">
        <f>if(isblank(rawdata!R3),"",if(countif(Mappings!$A$6:$A$250,"="&amp;rawdata!R3)&gt;0,vlookup(rawdata!R3,Mappings!$A$6:$B$250,2,false),rawdata!R3))</f>
        <v/>
      </c>
      <c r="R3" s="2" t="str">
        <f>if(isblank(rawdata!S3),"",if(countif(Mappings!$A$6:$A$250,"="&amp;rawdata!S3)&gt;0,vlookup(rawdata!S3,Mappings!$A$6:$B$250,2,false),rawdata!S3))</f>
        <v/>
      </c>
      <c r="S3" s="2" t="str">
        <f>if(isblank(rawdata!T3),"",if(countif(Mappings!$A$6:$A$250,"="&amp;rawdata!T3)&gt;0,vlookup(rawdata!T3,Mappings!$A$6:$B$250,2,false),rawdata!T3))</f>
        <v/>
      </c>
      <c r="T3" s="2" t="str">
        <f>if(isblank(rawdata!U3),"",if(countif(Mappings!$A$6:$A$250,"="&amp;rawdata!U3)&gt;0,vlookup(rawdata!U3,Mappings!$A$6:$B$250,2,false),rawdata!U3))</f>
        <v/>
      </c>
      <c r="U3" s="2" t="str">
        <f>if(isblank(rawdata!V3),"",if(countif(Mappings!$A$6:$A$250,"="&amp;rawdata!V3)&gt;0,vlookup(rawdata!V3,Mappings!$A$6:$B$250,2,false),rawdata!V3))</f>
        <v/>
      </c>
      <c r="V3" s="2" t="str">
        <f>if(isblank(rawdata!W3),"",if(countif(Mappings!$A$6:$A$250,"="&amp;rawdata!W3)&gt;0,vlookup(rawdata!W3,Mappings!$A$6:$B$250,2,false),rawdata!W3))</f>
        <v/>
      </c>
      <c r="W3" s="2" t="str">
        <f>if(isblank(rawdata!X3),"",if(countif(Mappings!$A$6:$A$250,"="&amp;rawdata!X3)&gt;0,vlookup(rawdata!X3,Mappings!$A$6:$B$250,2,false),rawdata!X3))</f>
        <v/>
      </c>
      <c r="X3" s="2" t="str">
        <f>if(isblank(rawdata!Y3),"",if(countif(Mappings!$A$6:$A$250,"="&amp;rawdata!Y3)&gt;0,vlookup(rawdata!Y3,Mappings!$A$6:$B$250,2,false),rawdata!Y3))</f>
        <v/>
      </c>
      <c r="Y3" s="2" t="str">
        <f>if(isblank(rawdata!Z3),"",if(countif(Mappings!$A$6:$A$250,"="&amp;rawdata!Z3)&gt;0,vlookup(rawdata!Z3,Mappings!$A$6:$B$250,2,false),rawdata!Z3))</f>
        <v/>
      </c>
      <c r="Z3" s="2" t="str">
        <f>if(isblank(rawdata!AA3),"",if(countif(Mappings!$A$6:$A$250,"="&amp;rawdata!AA3)&gt;0,vlookup(rawdata!AA3,Mappings!$A$6:$B$250,2,false),rawdata!AA3))</f>
        <v/>
      </c>
      <c r="AA3" s="2" t="str">
        <f>if(isblank(rawdata!AB3),"",if(countif(Mappings!$A$6:$A$250,"="&amp;rawdata!AB3)&gt;0,vlookup(rawdata!AB3,Mappings!$A$6:$B$250,2,false),rawdata!AB3))</f>
        <v/>
      </c>
    </row>
    <row r="4">
      <c r="B4" s="2" t="str">
        <f>rawdata!C4</f>
        <v>3D Car visualisation </v>
      </c>
      <c r="C4" s="2" t="str">
        <f>rawdata!D4</f>
        <v>2Rise</v>
      </c>
      <c r="D4" s="2" t="str">
        <f>rawdata!E4</f>
        <v>Interactive Touch Presentation, for Mecedes</v>
      </c>
      <c r="E4" s="11" t="str">
        <f>rawdata!F4</f>
        <v>http://www.design2rise.com/projects/futuristic-car-configurator/</v>
      </c>
      <c r="F4" s="2" t="str">
        <f>rawdata!G4</f>
        <v/>
      </c>
      <c r="G4" s="2" t="str">
        <f>rawdata!H4</f>
        <v>2015</v>
      </c>
      <c r="H4" s="2" t="str">
        <f>rawdata!I4</f>
        <v>Munich, Germany</v>
      </c>
      <c r="I4" s="2" t="str">
        <f>if(isblank(rawdata!J4),"",if(countif(Mappings!$A$6:$A$250,"="&amp;rawdata!J4)&gt;0,vlookup(rawdata!J4,Mappings!$A$6:$B$250,2,false),rawdata!J4))</f>
        <v>form_installation</v>
      </c>
      <c r="J4" s="2" t="str">
        <f>if(isblank(rawdata!K4),"",if(countif(Mappings!$A$6:$A$250,"="&amp;rawdata!K4)&gt;0,vlookup(rawdata!K4,Mappings!$A$6:$B$250,2,false),rawdata!K4))</f>
        <v>theme_futuristic</v>
      </c>
      <c r="K4" s="2" t="str">
        <f>if(isblank(rawdata!L4),"",if(countif(Mappings!$A$6:$A$250,"="&amp;rawdata!L4)&gt;0,vlookup(rawdata!L4,Mappings!$A$6:$B$250,2,false),rawdata!L4))</f>
        <v>function_touch</v>
      </c>
      <c r="L4" s="2" t="str">
        <f>if(isblank(rawdata!M4),"",if(countif(Mappings!$A$6:$A$250,"="&amp;rawdata!M4)&gt;0,vlookup(rawdata!M4,Mappings!$A$6:$B$250,2,false),rawdata!M4))</f>
        <v>tech_ventuz</v>
      </c>
      <c r="M4" s="2" t="str">
        <f>if(isblank(rawdata!N4),"",if(countif(Mappings!$A$6:$A$250,"="&amp;rawdata!N4)&gt;0,vlookup(rawdata!N4,Mappings!$A$6:$B$250,2,false),rawdata!N4))</f>
        <v>type_interactive</v>
      </c>
      <c r="N4" s="2" t="str">
        <f>if(isblank(rawdata!O4),"",if(countif(Mappings!$A$6:$A$250,"="&amp;rawdata!O4)&gt;0,vlookup(rawdata!O4,Mappings!$A$6:$B$250,2,false),rawdata!O4))</f>
        <v>gear_screen</v>
      </c>
      <c r="O4" s="2" t="str">
        <f>if(isblank(rawdata!P4),"",if(countif(Mappings!$A$6:$A$250,"="&amp;rawdata!P4)&gt;0,vlookup(rawdata!P4,Mappings!$A$6:$B$250,2,false),rawdata!P4))</f>
        <v/>
      </c>
      <c r="P4" s="2" t="str">
        <f>if(isblank(rawdata!Q4),"",if(countif(Mappings!$A$6:$A$250,"="&amp;rawdata!Q4)&gt;0,vlookup(rawdata!Q4,Mappings!$A$6:$B$250,2,false),rawdata!Q4))</f>
        <v/>
      </c>
      <c r="Q4" s="2" t="str">
        <f>if(isblank(rawdata!R4),"",if(countif(Mappings!$A$6:$A$250,"="&amp;rawdata!R4)&gt;0,vlookup(rawdata!R4,Mappings!$A$6:$B$250,2,false),rawdata!R4))</f>
        <v/>
      </c>
      <c r="R4" s="2" t="str">
        <f>if(isblank(rawdata!S4),"",if(countif(Mappings!$A$6:$A$250,"="&amp;rawdata!S4)&gt;0,vlookup(rawdata!S4,Mappings!$A$6:$B$250,2,false),rawdata!S4))</f>
        <v/>
      </c>
      <c r="S4" s="2" t="str">
        <f>if(isblank(rawdata!T4),"",if(countif(Mappings!$A$6:$A$250,"="&amp;rawdata!T4)&gt;0,vlookup(rawdata!T4,Mappings!$A$6:$B$250,2,false),rawdata!T4))</f>
        <v/>
      </c>
      <c r="T4" s="2" t="str">
        <f>if(isblank(rawdata!U4),"",if(countif(Mappings!$A$6:$A$250,"="&amp;rawdata!U4)&gt;0,vlookup(rawdata!U4,Mappings!$A$6:$B$250,2,false),rawdata!U4))</f>
        <v/>
      </c>
      <c r="U4" s="2" t="str">
        <f>if(isblank(rawdata!V4),"",if(countif(Mappings!$A$6:$A$250,"="&amp;rawdata!V4)&gt;0,vlookup(rawdata!V4,Mappings!$A$6:$B$250,2,false),rawdata!V4))</f>
        <v/>
      </c>
      <c r="V4" s="2" t="str">
        <f>if(isblank(rawdata!W4),"",if(countif(Mappings!$A$6:$A$250,"="&amp;rawdata!W4)&gt;0,vlookup(rawdata!W4,Mappings!$A$6:$B$250,2,false),rawdata!W4))</f>
        <v/>
      </c>
      <c r="W4" s="2" t="str">
        <f>if(isblank(rawdata!X4),"",if(countif(Mappings!$A$6:$A$250,"="&amp;rawdata!X4)&gt;0,vlookup(rawdata!X4,Mappings!$A$6:$B$250,2,false),rawdata!X4))</f>
        <v/>
      </c>
      <c r="X4" s="2" t="str">
        <f>if(isblank(rawdata!Y4),"",if(countif(Mappings!$A$6:$A$250,"="&amp;rawdata!Y4)&gt;0,vlookup(rawdata!Y4,Mappings!$A$6:$B$250,2,false),rawdata!Y4))</f>
        <v/>
      </c>
      <c r="Y4" s="2" t="str">
        <f>if(isblank(rawdata!Z4),"",if(countif(Mappings!$A$6:$A$250,"="&amp;rawdata!Z4)&gt;0,vlookup(rawdata!Z4,Mappings!$A$6:$B$250,2,false),rawdata!Z4))</f>
        <v/>
      </c>
      <c r="Z4" s="2" t="str">
        <f>if(isblank(rawdata!AA4),"",if(countif(Mappings!$A$6:$A$250,"="&amp;rawdata!AA4)&gt;0,vlookup(rawdata!AA4,Mappings!$A$6:$B$250,2,false),rawdata!AA4))</f>
        <v/>
      </c>
      <c r="AA4" s="2" t="str">
        <f>if(isblank(rawdata!AB4),"",if(countif(Mappings!$A$6:$A$250,"="&amp;rawdata!AB4)&gt;0,vlookup(rawdata!AB4,Mappings!$A$6:$B$250,2,false),rawdata!AB4))</f>
        <v/>
      </c>
    </row>
    <row r="5">
      <c r="B5" s="2" t="str">
        <f>rawdata!C5</f>
        <v>Virtual Reality Room</v>
      </c>
      <c r="C5" s="2" t="str">
        <f>rawdata!D5</f>
        <v>2Rise</v>
      </c>
      <c r="D5" s="2" t="str">
        <f>rawdata!E5</f>
        <v>Interactive Virtual Reality Room</v>
      </c>
      <c r="E5" s="11" t="str">
        <f>rawdata!F5</f>
        <v>http://www.design2rise.com/projects/vr-room/</v>
      </c>
      <c r="F5" s="2" t="str">
        <f>rawdata!G5</f>
        <v/>
      </c>
      <c r="G5" s="2" t="str">
        <f>rawdata!H5</f>
        <v>2015</v>
      </c>
      <c r="H5" s="2" t="str">
        <f>rawdata!I5</f>
        <v>Munich, Germany</v>
      </c>
      <c r="I5" s="2" t="str">
        <f>if(isblank(rawdata!J5),"",if(countif(Mappings!$A$6:$A$250,"="&amp;rawdata!J5)&gt;0,vlookup(rawdata!J5,Mappings!$A$6:$B$250,2,false),rawdata!J5))</f>
        <v>form_installation</v>
      </c>
      <c r="J5" s="2" t="str">
        <f>if(isblank(rawdata!K5),"",if(countif(Mappings!$A$6:$A$250,"="&amp;rawdata!K5)&gt;0,vlookup(rawdata!K5,Mappings!$A$6:$B$250,2,false),rawdata!K5))</f>
        <v>gear_oculus</v>
      </c>
      <c r="K5" s="2" t="str">
        <f>if(isblank(rawdata!L5),"",if(countif(Mappings!$A$6:$A$250,"="&amp;rawdata!L5)&gt;0,vlookup(rawdata!L5,Mappings!$A$6:$B$250,2,false),rawdata!L5))</f>
        <v>gear_leapmotion</v>
      </c>
      <c r="L5" s="2" t="str">
        <f>if(isblank(rawdata!M5),"",if(countif(Mappings!$A$6:$A$250,"="&amp;rawdata!M5)&gt;0,vlookup(rawdata!M5,Mappings!$A$6:$B$250,2,false),rawdata!M5))</f>
        <v>theme_futuristic</v>
      </c>
      <c r="M5" s="2" t="str">
        <f>if(isblank(rawdata!N5),"",if(countif(Mappings!$A$6:$A$250,"="&amp;rawdata!N5)&gt;0,vlookup(rawdata!N5,Mappings!$A$6:$B$250,2,false),rawdata!N5))</f>
        <v>theme_futuristic</v>
      </c>
      <c r="N5" s="2" t="str">
        <f>if(isblank(rawdata!O5),"",if(countif(Mappings!$A$6:$A$250,"="&amp;rawdata!O5)&gt;0,vlookup(rawdata!O5,Mappings!$A$6:$B$250,2,false),rawdata!O5))</f>
        <v>tech_ventuz</v>
      </c>
      <c r="O5" s="2" t="str">
        <f>if(isblank(rawdata!P5),"",if(countif(Mappings!$A$6:$A$250,"="&amp;rawdata!P5)&gt;0,vlookup(rawdata!P5,Mappings!$A$6:$B$250,2,false),rawdata!P5))</f>
        <v>type_interactive</v>
      </c>
      <c r="P5" s="2" t="str">
        <f>if(isblank(rawdata!Q5),"",if(countif(Mappings!$A$6:$A$250,"="&amp;rawdata!Q5)&gt;0,vlookup(rawdata!Q5,Mappings!$A$6:$B$250,2,false),rawdata!Q5))</f>
        <v>function_motion</v>
      </c>
      <c r="Q5" s="2" t="str">
        <f>if(isblank(rawdata!R5),"",if(countif(Mappings!$A$6:$A$250,"="&amp;rawdata!R5)&gt;0,vlookup(rawdata!R5,Mappings!$A$6:$B$250,2,false),rawdata!R5))</f>
        <v/>
      </c>
      <c r="R5" s="2" t="str">
        <f>if(isblank(rawdata!S5),"",if(countif(Mappings!$A$6:$A$250,"="&amp;rawdata!S5)&gt;0,vlookup(rawdata!S5,Mappings!$A$6:$B$250,2,false),rawdata!S5))</f>
        <v/>
      </c>
      <c r="S5" s="2" t="str">
        <f>if(isblank(rawdata!T5),"",if(countif(Mappings!$A$6:$A$250,"="&amp;rawdata!T5)&gt;0,vlookup(rawdata!T5,Mappings!$A$6:$B$250,2,false),rawdata!T5))</f>
        <v/>
      </c>
      <c r="T5" s="2" t="str">
        <f>if(isblank(rawdata!U5),"",if(countif(Mappings!$A$6:$A$250,"="&amp;rawdata!U5)&gt;0,vlookup(rawdata!U5,Mappings!$A$6:$B$250,2,false),rawdata!U5))</f>
        <v/>
      </c>
      <c r="U5" s="2" t="str">
        <f>if(isblank(rawdata!V5),"",if(countif(Mappings!$A$6:$A$250,"="&amp;rawdata!V5)&gt;0,vlookup(rawdata!V5,Mappings!$A$6:$B$250,2,false),rawdata!V5))</f>
        <v/>
      </c>
      <c r="V5" s="2" t="str">
        <f>if(isblank(rawdata!W5),"",if(countif(Mappings!$A$6:$A$250,"="&amp;rawdata!W5)&gt;0,vlookup(rawdata!W5,Mappings!$A$6:$B$250,2,false),rawdata!W5))</f>
        <v/>
      </c>
      <c r="W5" s="2" t="str">
        <f>if(isblank(rawdata!X5),"",if(countif(Mappings!$A$6:$A$250,"="&amp;rawdata!X5)&gt;0,vlookup(rawdata!X5,Mappings!$A$6:$B$250,2,false),rawdata!X5))</f>
        <v/>
      </c>
      <c r="X5" s="2" t="str">
        <f>if(isblank(rawdata!Y5),"",if(countif(Mappings!$A$6:$A$250,"="&amp;rawdata!Y5)&gt;0,vlookup(rawdata!Y5,Mappings!$A$6:$B$250,2,false),rawdata!Y5))</f>
        <v/>
      </c>
      <c r="Y5" s="2" t="str">
        <f>if(isblank(rawdata!Z5),"",if(countif(Mappings!$A$6:$A$250,"="&amp;rawdata!Z5)&gt;0,vlookup(rawdata!Z5,Mappings!$A$6:$B$250,2,false),rawdata!Z5))</f>
        <v/>
      </c>
      <c r="Z5" s="2" t="str">
        <f>if(isblank(rawdata!AA5),"",if(countif(Mappings!$A$6:$A$250,"="&amp;rawdata!AA5)&gt;0,vlookup(rawdata!AA5,Mappings!$A$6:$B$250,2,false),rawdata!AA5))</f>
        <v/>
      </c>
      <c r="AA5" s="2" t="str">
        <f>if(isblank(rawdata!AB5),"",if(countif(Mappings!$A$6:$A$250,"="&amp;rawdata!AB5)&gt;0,vlookup(rawdata!AB5,Mappings!$A$6:$B$250,2,false),rawdata!AB5))</f>
        <v/>
      </c>
    </row>
    <row r="6">
      <c r="B6" s="2" t="str">
        <f>rawdata!C6</f>
        <v>Season One - Realtime 3D miniGame</v>
      </c>
      <c r="C6" s="2" t="str">
        <f>rawdata!D6</f>
        <v>2Rise</v>
      </c>
      <c r="D6" s="2" t="str">
        <f>rawdata!E6</f>
        <v>Interactive touch game </v>
      </c>
      <c r="E6" s="11" t="str">
        <f>rawdata!F6</f>
        <v>http://www.design2rise.com/projects/season-one/</v>
      </c>
      <c r="F6" s="2" t="str">
        <f>rawdata!G6</f>
        <v/>
      </c>
      <c r="G6" s="2" t="str">
        <f>rawdata!H6</f>
        <v>2015</v>
      </c>
      <c r="H6" s="2" t="str">
        <f>rawdata!I6</f>
        <v>Munich, Germany</v>
      </c>
      <c r="I6" s="2" t="str">
        <f>if(isblank(rawdata!J6),"",if(countif(Mappings!$A$6:$A$250,"="&amp;rawdata!J6)&gt;0,vlookup(rawdata!J6,Mappings!$A$6:$B$250,2,false),rawdata!J6))</f>
        <v>form_game</v>
      </c>
      <c r="J6" s="2" t="str">
        <f>if(isblank(rawdata!K6),"",if(countif(Mappings!$A$6:$A$250,"="&amp;rawdata!K6)&gt;0,vlookup(rawdata!K6,Mappings!$A$6:$B$250,2,false),rawdata!K6))</f>
        <v>theme_futuristic</v>
      </c>
      <c r="K6" s="2" t="str">
        <f>if(isblank(rawdata!L6),"",if(countif(Mappings!$A$6:$A$250,"="&amp;rawdata!L6)&gt;0,vlookup(rawdata!L6,Mappings!$A$6:$B$250,2,false),rawdata!L6))</f>
        <v>tech_ventuz</v>
      </c>
      <c r="L6" s="2" t="str">
        <f>if(isblank(rawdata!M6),"",if(countif(Mappings!$A$6:$A$250,"="&amp;rawdata!M6)&gt;0,vlookup(rawdata!M6,Mappings!$A$6:$B$250,2,false),rawdata!M6))</f>
        <v>function_touch</v>
      </c>
      <c r="M6" s="2" t="str">
        <f>if(isblank(rawdata!N6),"",if(countif(Mappings!$A$6:$A$250,"="&amp;rawdata!N6)&gt;0,vlookup(rawdata!N6,Mappings!$A$6:$B$250,2,false),rawdata!N6))</f>
        <v>tech_tablet</v>
      </c>
      <c r="N6" s="2" t="str">
        <f>if(isblank(rawdata!O6),"",if(countif(Mappings!$A$6:$A$250,"="&amp;rawdata!O6)&gt;0,vlookup(rawdata!O6,Mappings!$A$6:$B$250,2,false),rawdata!O6))</f>
        <v>type_interactive</v>
      </c>
      <c r="O6" s="2" t="str">
        <f>if(isblank(rawdata!P6),"",if(countif(Mappings!$A$6:$A$250,"="&amp;rawdata!P6)&gt;0,vlookup(rawdata!P6,Mappings!$A$6:$B$250,2,false),rawdata!P6))</f>
        <v>gear_screen</v>
      </c>
      <c r="P6" s="2" t="str">
        <f>if(isblank(rawdata!Q6),"",if(countif(Mappings!$A$6:$A$250,"="&amp;rawdata!Q6)&gt;0,vlookup(rawdata!Q6,Mappings!$A$6:$B$250,2,false),rawdata!Q6))</f>
        <v/>
      </c>
      <c r="Q6" s="2" t="str">
        <f>if(isblank(rawdata!R6),"",if(countif(Mappings!$A$6:$A$250,"="&amp;rawdata!R6)&gt;0,vlookup(rawdata!R6,Mappings!$A$6:$B$250,2,false),rawdata!R6))</f>
        <v/>
      </c>
      <c r="R6" s="2" t="str">
        <f>if(isblank(rawdata!S6),"",if(countif(Mappings!$A$6:$A$250,"="&amp;rawdata!S6)&gt;0,vlookup(rawdata!S6,Mappings!$A$6:$B$250,2,false),rawdata!S6))</f>
        <v/>
      </c>
      <c r="S6" s="2" t="str">
        <f>if(isblank(rawdata!T6),"",if(countif(Mappings!$A$6:$A$250,"="&amp;rawdata!T6)&gt;0,vlookup(rawdata!T6,Mappings!$A$6:$B$250,2,false),rawdata!T6))</f>
        <v/>
      </c>
      <c r="T6" s="2" t="str">
        <f>if(isblank(rawdata!U6),"",if(countif(Mappings!$A$6:$A$250,"="&amp;rawdata!U6)&gt;0,vlookup(rawdata!U6,Mappings!$A$6:$B$250,2,false),rawdata!U6))</f>
        <v/>
      </c>
      <c r="U6" s="2" t="str">
        <f>if(isblank(rawdata!V6),"",if(countif(Mappings!$A$6:$A$250,"="&amp;rawdata!V6)&gt;0,vlookup(rawdata!V6,Mappings!$A$6:$B$250,2,false),rawdata!V6))</f>
        <v/>
      </c>
      <c r="V6" s="2" t="str">
        <f>if(isblank(rawdata!W6),"",if(countif(Mappings!$A$6:$A$250,"="&amp;rawdata!W6)&gt;0,vlookup(rawdata!W6,Mappings!$A$6:$B$250,2,false),rawdata!W6))</f>
        <v/>
      </c>
      <c r="W6" s="2" t="str">
        <f>if(isblank(rawdata!X6),"",if(countif(Mappings!$A$6:$A$250,"="&amp;rawdata!X6)&gt;0,vlookup(rawdata!X6,Mappings!$A$6:$B$250,2,false),rawdata!X6))</f>
        <v/>
      </c>
      <c r="X6" s="2" t="str">
        <f>if(isblank(rawdata!Y6),"",if(countif(Mappings!$A$6:$A$250,"="&amp;rawdata!Y6)&gt;0,vlookup(rawdata!Y6,Mappings!$A$6:$B$250,2,false),rawdata!Y6))</f>
        <v/>
      </c>
      <c r="Y6" s="2" t="str">
        <f>if(isblank(rawdata!Z6),"",if(countif(Mappings!$A$6:$A$250,"="&amp;rawdata!Z6)&gt;0,vlookup(rawdata!Z6,Mappings!$A$6:$B$250,2,false),rawdata!Z6))</f>
        <v/>
      </c>
      <c r="Z6" s="2" t="str">
        <f>if(isblank(rawdata!AA6),"",if(countif(Mappings!$A$6:$A$250,"="&amp;rawdata!AA6)&gt;0,vlookup(rawdata!AA6,Mappings!$A$6:$B$250,2,false),rawdata!AA6))</f>
        <v/>
      </c>
      <c r="AA6" s="2" t="str">
        <f>if(isblank(rawdata!AB6),"",if(countif(Mappings!$A$6:$A$250,"="&amp;rawdata!AB6)&gt;0,vlookup(rawdata!AB6,Mappings!$A$6:$B$250,2,false),rawdata!AB6))</f>
        <v/>
      </c>
    </row>
    <row r="7">
      <c r="B7" s="2" t="str">
        <f>rawdata!C7</f>
        <v>Media Carpet</v>
      </c>
      <c r="C7" s="2" t="str">
        <f>rawdata!D7</f>
        <v>2Rise</v>
      </c>
      <c r="D7" s="2" t="str">
        <f>rawdata!E7</f>
        <v>Highly modern interactive map of Turkmenistan rail network</v>
      </c>
      <c r="E7" s="11" t="str">
        <f>rawdata!F7</f>
        <v>http://www.design2rise.com/projects/media-carpet/</v>
      </c>
      <c r="F7" s="2" t="str">
        <f>rawdata!G7</f>
        <v/>
      </c>
      <c r="G7" s="2" t="str">
        <f>rawdata!H7</f>
        <v>2014</v>
      </c>
      <c r="H7" s="2" t="str">
        <f>rawdata!I7</f>
        <v>Munich, Germany</v>
      </c>
      <c r="I7" s="2" t="str">
        <f>if(isblank(rawdata!J7),"",if(countif(Mappings!$A$6:$A$250,"="&amp;rawdata!J7)&gt;0,vlookup(rawdata!J7,Mappings!$A$6:$B$250,2,false),rawdata!J7))</f>
        <v>form_presentation </v>
      </c>
      <c r="J7" s="2" t="str">
        <f>if(isblank(rawdata!K7),"",if(countif(Mappings!$A$6:$A$250,"="&amp;rawdata!K7)&gt;0,vlookup(rawdata!K7,Mappings!$A$6:$B$250,2,false),rawdata!K7))</f>
        <v>theme_futuristic</v>
      </c>
      <c r="K7" s="2" t="str">
        <f>if(isblank(rawdata!L7),"",if(countif(Mappings!$A$6:$A$250,"="&amp;rawdata!L7)&gt;0,vlookup(rawdata!L7,Mappings!$A$6:$B$250,2,false),rawdata!L7))</f>
        <v>function_touch</v>
      </c>
      <c r="L7" s="2" t="str">
        <f>if(isblank(rawdata!M7),"",if(countif(Mappings!$A$6:$A$250,"="&amp;rawdata!M7)&gt;0,vlookup(rawdata!M7,Mappings!$A$6:$B$250,2,false),rawdata!M7))</f>
        <v>gear_projector</v>
      </c>
      <c r="M7" s="2" t="str">
        <f>if(isblank(rawdata!N7),"",if(countif(Mappings!$A$6:$A$250,"="&amp;rawdata!N7)&gt;0,vlookup(rawdata!N7,Mappings!$A$6:$B$250,2,false),rawdata!N7))</f>
        <v>form_map</v>
      </c>
      <c r="N7" s="2" t="str">
        <f>if(isblank(rawdata!O7),"",if(countif(Mappings!$A$6:$A$250,"="&amp;rawdata!O7)&gt;0,vlookup(rawdata!O7,Mappings!$A$6:$B$250,2,false),rawdata!O7))</f>
        <v>type_interactive</v>
      </c>
      <c r="O7" s="2" t="str">
        <f>if(isblank(rawdata!P7),"",if(countif(Mappings!$A$6:$A$250,"="&amp;rawdata!P7)&gt;0,vlookup(rawdata!P7,Mappings!$A$6:$B$250,2,false),rawdata!P7))</f>
        <v>tech_screen</v>
      </c>
      <c r="P7" s="2" t="str">
        <f>if(isblank(rawdata!Q7),"",if(countif(Mappings!$A$6:$A$250,"="&amp;rawdata!Q7)&gt;0,vlookup(rawdata!Q7,Mappings!$A$6:$B$250,2,false),rawdata!Q7))</f>
        <v/>
      </c>
      <c r="Q7" s="2" t="str">
        <f>if(isblank(rawdata!R7),"",if(countif(Mappings!$A$6:$A$250,"="&amp;rawdata!R7)&gt;0,vlookup(rawdata!R7,Mappings!$A$6:$B$250,2,false),rawdata!R7))</f>
        <v/>
      </c>
      <c r="R7" s="2" t="str">
        <f>if(isblank(rawdata!S7),"",if(countif(Mappings!$A$6:$A$250,"="&amp;rawdata!S7)&gt;0,vlookup(rawdata!S7,Mappings!$A$6:$B$250,2,false),rawdata!S7))</f>
        <v/>
      </c>
      <c r="S7" s="2" t="str">
        <f>if(isblank(rawdata!T7),"",if(countif(Mappings!$A$6:$A$250,"="&amp;rawdata!T7)&gt;0,vlookup(rawdata!T7,Mappings!$A$6:$B$250,2,false),rawdata!T7))</f>
        <v/>
      </c>
      <c r="T7" s="2" t="str">
        <f>if(isblank(rawdata!U7),"",if(countif(Mappings!$A$6:$A$250,"="&amp;rawdata!U7)&gt;0,vlookup(rawdata!U7,Mappings!$A$6:$B$250,2,false),rawdata!U7))</f>
        <v/>
      </c>
      <c r="U7" s="2" t="str">
        <f>if(isblank(rawdata!V7),"",if(countif(Mappings!$A$6:$A$250,"="&amp;rawdata!V7)&gt;0,vlookup(rawdata!V7,Mappings!$A$6:$B$250,2,false),rawdata!V7))</f>
        <v/>
      </c>
      <c r="V7" s="2" t="str">
        <f>if(isblank(rawdata!W7),"",if(countif(Mappings!$A$6:$A$250,"="&amp;rawdata!W7)&gt;0,vlookup(rawdata!W7,Mappings!$A$6:$B$250,2,false),rawdata!W7))</f>
        <v/>
      </c>
      <c r="W7" s="2" t="str">
        <f>if(isblank(rawdata!X7),"",if(countif(Mappings!$A$6:$A$250,"="&amp;rawdata!X7)&gt;0,vlookup(rawdata!X7,Mappings!$A$6:$B$250,2,false),rawdata!X7))</f>
        <v/>
      </c>
      <c r="X7" s="2" t="str">
        <f>if(isblank(rawdata!Y7),"",if(countif(Mappings!$A$6:$A$250,"="&amp;rawdata!Y7)&gt;0,vlookup(rawdata!Y7,Mappings!$A$6:$B$250,2,false),rawdata!Y7))</f>
        <v/>
      </c>
      <c r="Y7" s="2" t="str">
        <f>if(isblank(rawdata!Z7),"",if(countif(Mappings!$A$6:$A$250,"="&amp;rawdata!Z7)&gt;0,vlookup(rawdata!Z7,Mappings!$A$6:$B$250,2,false),rawdata!Z7))</f>
        <v/>
      </c>
      <c r="Z7" s="2" t="str">
        <f>if(isblank(rawdata!AA7),"",if(countif(Mappings!$A$6:$A$250,"="&amp;rawdata!AA7)&gt;0,vlookup(rawdata!AA7,Mappings!$A$6:$B$250,2,false),rawdata!AA7))</f>
        <v/>
      </c>
      <c r="AA7" s="2" t="str">
        <f>if(isblank(rawdata!AB7),"",if(countif(Mappings!$A$6:$A$250,"="&amp;rawdata!AB7)&gt;0,vlookup(rawdata!AB7,Mappings!$A$6:$B$250,2,false),rawdata!AB7))</f>
        <v/>
      </c>
    </row>
    <row r="8">
      <c r="B8" s="2" t="str">
        <f>rawdata!C8</f>
        <v>Transformation Forum </v>
      </c>
      <c r="C8" s="2" t="str">
        <f>rawdata!D8</f>
        <v>2Rise</v>
      </c>
      <c r="D8" s="2" t="str">
        <f>rawdata!E8</f>
        <v>Presentation on Multi-Display Video Wall with MonkeyBook Interactive</v>
      </c>
      <c r="E8" s="11" t="str">
        <f>rawdata!F8</f>
        <v>http://www.design2rise.com/projects/transformation-forum-2014/</v>
      </c>
      <c r="F8" s="2" t="str">
        <f>rawdata!G8</f>
        <v/>
      </c>
      <c r="G8" s="2" t="str">
        <f>rawdata!H8</f>
        <v>2014</v>
      </c>
      <c r="H8" s="2" t="str">
        <f>rawdata!I8</f>
        <v>Astana, Kazakhstan</v>
      </c>
      <c r="I8" s="2" t="str">
        <f>if(isblank(rawdata!J8),"",if(countif(Mappings!$A$6:$A$250,"="&amp;rawdata!J8)&gt;0,vlookup(rawdata!J8,Mappings!$A$6:$B$250,2,false),rawdata!J8))</f>
        <v>form_installation</v>
      </c>
      <c r="J8" s="2" t="str">
        <f>if(isblank(rawdata!K8),"",if(countif(Mappings!$A$6:$A$250,"="&amp;rawdata!K8)&gt;0,vlookup(rawdata!K8,Mappings!$A$6:$B$250,2,false),rawdata!K8))</f>
        <v>tech_monkeybook</v>
      </c>
      <c r="K8" s="2" t="str">
        <f>if(isblank(rawdata!L8),"",if(countif(Mappings!$A$6:$A$250,"="&amp;rawdata!L8)&gt;0,vlookup(rawdata!L8,Mappings!$A$6:$B$250,2,false),rawdata!L8))</f>
        <v>function_touch</v>
      </c>
      <c r="L8" s="2" t="str">
        <f>if(isblank(rawdata!M8),"",if(countif(Mappings!$A$6:$A$250,"="&amp;rawdata!M8)&gt;0,vlookup(rawdata!M8,Mappings!$A$6:$B$250,2,false),rawdata!M8))</f>
        <v>theme_futuristic</v>
      </c>
      <c r="M8" s="2" t="str">
        <f>if(isblank(rawdata!N8),"",if(countif(Mappings!$A$6:$A$250,"="&amp;rawdata!N8)&gt;0,vlookup(rawdata!N8,Mappings!$A$6:$B$250,2,false),rawdata!N8))</f>
        <v>gear_screen</v>
      </c>
      <c r="N8" s="2" t="str">
        <f>if(isblank(rawdata!O8),"",if(countif(Mappings!$A$6:$A$250,"="&amp;rawdata!O8)&gt;0,vlookup(rawdata!O8,Mappings!$A$6:$B$250,2,false),rawdata!O8))</f>
        <v>type_interactive</v>
      </c>
      <c r="O8" s="2" t="str">
        <f>if(isblank(rawdata!P8),"",if(countif(Mappings!$A$6:$A$250,"="&amp;rawdata!P8)&gt;0,vlookup(rawdata!P8,Mappings!$A$6:$B$250,2,false),rawdata!P8))</f>
        <v/>
      </c>
      <c r="P8" s="2" t="str">
        <f>if(isblank(rawdata!Q8),"",if(countif(Mappings!$A$6:$A$250,"="&amp;rawdata!Q8)&gt;0,vlookup(rawdata!Q8,Mappings!$A$6:$B$250,2,false),rawdata!Q8))</f>
        <v/>
      </c>
      <c r="Q8" s="2" t="str">
        <f>if(isblank(rawdata!R8),"",if(countif(Mappings!$A$6:$A$250,"="&amp;rawdata!R8)&gt;0,vlookup(rawdata!R8,Mappings!$A$6:$B$250,2,false),rawdata!R8))</f>
        <v/>
      </c>
      <c r="R8" s="2" t="str">
        <f>if(isblank(rawdata!S8),"",if(countif(Mappings!$A$6:$A$250,"="&amp;rawdata!S8)&gt;0,vlookup(rawdata!S8,Mappings!$A$6:$B$250,2,false),rawdata!S8))</f>
        <v/>
      </c>
      <c r="S8" s="2" t="str">
        <f>if(isblank(rawdata!T8),"",if(countif(Mappings!$A$6:$A$250,"="&amp;rawdata!T8)&gt;0,vlookup(rawdata!T8,Mappings!$A$6:$B$250,2,false),rawdata!T8))</f>
        <v/>
      </c>
      <c r="T8" s="2" t="str">
        <f>if(isblank(rawdata!U8),"",if(countif(Mappings!$A$6:$A$250,"="&amp;rawdata!U8)&gt;0,vlookup(rawdata!U8,Mappings!$A$6:$B$250,2,false),rawdata!U8))</f>
        <v/>
      </c>
      <c r="U8" s="2" t="str">
        <f>if(isblank(rawdata!V8),"",if(countif(Mappings!$A$6:$A$250,"="&amp;rawdata!V8)&gt;0,vlookup(rawdata!V8,Mappings!$A$6:$B$250,2,false),rawdata!V8))</f>
        <v/>
      </c>
      <c r="V8" s="2" t="str">
        <f>if(isblank(rawdata!W8),"",if(countif(Mappings!$A$6:$A$250,"="&amp;rawdata!W8)&gt;0,vlookup(rawdata!W8,Mappings!$A$6:$B$250,2,false),rawdata!W8))</f>
        <v/>
      </c>
      <c r="W8" s="2" t="str">
        <f>if(isblank(rawdata!X8),"",if(countif(Mappings!$A$6:$A$250,"="&amp;rawdata!X8)&gt;0,vlookup(rawdata!X8,Mappings!$A$6:$B$250,2,false),rawdata!X8))</f>
        <v/>
      </c>
      <c r="X8" s="2" t="str">
        <f>if(isblank(rawdata!Y8),"",if(countif(Mappings!$A$6:$A$250,"="&amp;rawdata!Y8)&gt;0,vlookup(rawdata!Y8,Mappings!$A$6:$B$250,2,false),rawdata!Y8))</f>
        <v/>
      </c>
      <c r="Y8" s="2" t="str">
        <f>if(isblank(rawdata!Z8),"",if(countif(Mappings!$A$6:$A$250,"="&amp;rawdata!Z8)&gt;0,vlookup(rawdata!Z8,Mappings!$A$6:$B$250,2,false),rawdata!Z8))</f>
        <v/>
      </c>
      <c r="Z8" s="2" t="str">
        <f>if(isblank(rawdata!AA8),"",if(countif(Mappings!$A$6:$A$250,"="&amp;rawdata!AA8)&gt;0,vlookup(rawdata!AA8,Mappings!$A$6:$B$250,2,false),rawdata!AA8))</f>
        <v/>
      </c>
      <c r="AA8" s="2" t="str">
        <f>if(isblank(rawdata!AB8),"",if(countif(Mappings!$A$6:$A$250,"="&amp;rawdata!AB8)&gt;0,vlookup(rawdata!AB8,Mappings!$A$6:$B$250,2,false),rawdata!AB8))</f>
        <v/>
      </c>
    </row>
    <row r="9">
      <c r="B9" s="2" t="str">
        <f>rawdata!C9</f>
        <v>Audi IT Interactive Presentation</v>
      </c>
      <c r="C9" s="2" t="str">
        <f>rawdata!D9</f>
        <v>2Rise</v>
      </c>
      <c r="D9" s="2" t="str">
        <f>rawdata!E9</f>
        <v>Interactive Touch presentation for the Audi IT </v>
      </c>
      <c r="E9" s="11" t="str">
        <f>rawdata!F9</f>
        <v>http://www.design2rise.com/projects/audi-it/</v>
      </c>
      <c r="F9" s="2" t="str">
        <f>rawdata!G9</f>
        <v/>
      </c>
      <c r="G9" s="2" t="str">
        <f>rawdata!H9</f>
        <v>2013</v>
      </c>
      <c r="H9" s="2" t="str">
        <f>rawdata!I9</f>
        <v>Munich, Germany</v>
      </c>
      <c r="I9" s="2" t="str">
        <f>if(isblank(rawdata!J9),"",if(countif(Mappings!$A$6:$A$250,"="&amp;rawdata!J9)&gt;0,vlookup(rawdata!J9,Mappings!$A$6:$B$250,2,false),rawdata!J9))</f>
        <v>form_presentation </v>
      </c>
      <c r="J9" s="2" t="str">
        <f>if(isblank(rawdata!K9),"",if(countif(Mappings!$A$6:$A$250,"="&amp;rawdata!K9)&gt;0,vlookup(rawdata!K9,Mappings!$A$6:$B$250,2,false),rawdata!K9))</f>
        <v>function_touch</v>
      </c>
      <c r="K9" s="2" t="str">
        <f>if(isblank(rawdata!L9),"",if(countif(Mappings!$A$6:$A$250,"="&amp;rawdata!L9)&gt;0,vlookup(rawdata!L9,Mappings!$A$6:$B$250,2,false),rawdata!L9))</f>
        <v>theme_futuristic</v>
      </c>
      <c r="L9" s="2" t="str">
        <f>if(isblank(rawdata!M9),"",if(countif(Mappings!$A$6:$A$250,"="&amp;rawdata!M9)&gt;0,vlookup(rawdata!M9,Mappings!$A$6:$B$250,2,false),rawdata!M9))</f>
        <v>tech_screen</v>
      </c>
      <c r="M9" s="2" t="str">
        <f>if(isblank(rawdata!N9),"",if(countif(Mappings!$A$6:$A$250,"="&amp;rawdata!N9)&gt;0,vlookup(rawdata!N9,Mappings!$A$6:$B$250,2,false),rawdata!N9))</f>
        <v>gear_screen</v>
      </c>
      <c r="N9" s="2" t="str">
        <f>if(isblank(rawdata!O9),"",if(countif(Mappings!$A$6:$A$250,"="&amp;rawdata!O9)&gt;0,vlookup(rawdata!O9,Mappings!$A$6:$B$250,2,false),rawdata!O9))</f>
        <v>type_interactive</v>
      </c>
      <c r="O9" s="2" t="str">
        <f>if(isblank(rawdata!P9),"",if(countif(Mappings!$A$6:$A$250,"="&amp;rawdata!P9)&gt;0,vlookup(rawdata!P9,Mappings!$A$6:$B$250,2,false),rawdata!P9))</f>
        <v/>
      </c>
      <c r="P9" s="2" t="str">
        <f>if(isblank(rawdata!Q9),"",if(countif(Mappings!$A$6:$A$250,"="&amp;rawdata!Q9)&gt;0,vlookup(rawdata!Q9,Mappings!$A$6:$B$250,2,false),rawdata!Q9))</f>
        <v/>
      </c>
      <c r="Q9" s="2" t="str">
        <f>if(isblank(rawdata!R9),"",if(countif(Mappings!$A$6:$A$250,"="&amp;rawdata!R9)&gt;0,vlookup(rawdata!R9,Mappings!$A$6:$B$250,2,false),rawdata!R9))</f>
        <v/>
      </c>
      <c r="R9" s="2" t="str">
        <f>if(isblank(rawdata!S9),"",if(countif(Mappings!$A$6:$A$250,"="&amp;rawdata!S9)&gt;0,vlookup(rawdata!S9,Mappings!$A$6:$B$250,2,false),rawdata!S9))</f>
        <v/>
      </c>
      <c r="S9" s="2" t="str">
        <f>if(isblank(rawdata!T9),"",if(countif(Mappings!$A$6:$A$250,"="&amp;rawdata!T9)&gt;0,vlookup(rawdata!T9,Mappings!$A$6:$B$250,2,false),rawdata!T9))</f>
        <v/>
      </c>
      <c r="T9" s="2" t="str">
        <f>if(isblank(rawdata!U9),"",if(countif(Mappings!$A$6:$A$250,"="&amp;rawdata!U9)&gt;0,vlookup(rawdata!U9,Mappings!$A$6:$B$250,2,false),rawdata!U9))</f>
        <v/>
      </c>
      <c r="U9" s="2" t="str">
        <f>if(isblank(rawdata!V9),"",if(countif(Mappings!$A$6:$A$250,"="&amp;rawdata!V9)&gt;0,vlookup(rawdata!V9,Mappings!$A$6:$B$250,2,false),rawdata!V9))</f>
        <v/>
      </c>
      <c r="V9" s="2" t="str">
        <f>if(isblank(rawdata!W9),"",if(countif(Mappings!$A$6:$A$250,"="&amp;rawdata!W9)&gt;0,vlookup(rawdata!W9,Mappings!$A$6:$B$250,2,false),rawdata!W9))</f>
        <v/>
      </c>
      <c r="W9" s="2" t="str">
        <f>if(isblank(rawdata!X9),"",if(countif(Mappings!$A$6:$A$250,"="&amp;rawdata!X9)&gt;0,vlookup(rawdata!X9,Mappings!$A$6:$B$250,2,false),rawdata!X9))</f>
        <v/>
      </c>
      <c r="X9" s="2" t="str">
        <f>if(isblank(rawdata!Y9),"",if(countif(Mappings!$A$6:$A$250,"="&amp;rawdata!Y9)&gt;0,vlookup(rawdata!Y9,Mappings!$A$6:$B$250,2,false),rawdata!Y9))</f>
        <v/>
      </c>
      <c r="Y9" s="2" t="str">
        <f>if(isblank(rawdata!Z9),"",if(countif(Mappings!$A$6:$A$250,"="&amp;rawdata!Z9)&gt;0,vlookup(rawdata!Z9,Mappings!$A$6:$B$250,2,false),rawdata!Z9))</f>
        <v/>
      </c>
      <c r="Z9" s="2" t="str">
        <f>if(isblank(rawdata!AA9),"",if(countif(Mappings!$A$6:$A$250,"="&amp;rawdata!AA9)&gt;0,vlookup(rawdata!AA9,Mappings!$A$6:$B$250,2,false),rawdata!AA9))</f>
        <v/>
      </c>
      <c r="AA9" s="2" t="str">
        <f>if(isblank(rawdata!AB9),"",if(countif(Mappings!$A$6:$A$250,"="&amp;rawdata!AB9)&gt;0,vlookup(rawdata!AB9,Mappings!$A$6:$B$250,2,false),rawdata!AB9))</f>
        <v/>
      </c>
    </row>
    <row r="10">
      <c r="B10" s="2" t="str">
        <f>rawdata!C10</f>
        <v>Aircraft Interactive Presentation</v>
      </c>
      <c r="C10" s="2" t="str">
        <f>rawdata!D10</f>
        <v>2Rise</v>
      </c>
      <c r="D10" s="2" t="str">
        <f>rawdata!E10</f>
        <v>Interactive Aircraft App</v>
      </c>
      <c r="E10" s="11" t="str">
        <f>rawdata!F10</f>
        <v>http://www.design2rise.com/projects/aircraft-interface/</v>
      </c>
      <c r="F10" s="2" t="str">
        <f>rawdata!G10</f>
        <v/>
      </c>
      <c r="G10" s="2" t="str">
        <f>rawdata!H10</f>
        <v>2014</v>
      </c>
      <c r="H10" s="2" t="str">
        <f>rawdata!I10</f>
        <v>Munich, Germany</v>
      </c>
      <c r="I10" s="2" t="str">
        <f>if(isblank(rawdata!J10),"",if(countif(Mappings!$A$6:$A$250,"="&amp;rawdata!J10)&gt;0,vlookup(rawdata!J10,Mappings!$A$6:$B$250,2,false),rawdata!J10))</f>
        <v>form_app</v>
      </c>
      <c r="J10" s="2" t="str">
        <f>if(isblank(rawdata!K10),"",if(countif(Mappings!$A$6:$A$250,"="&amp;rawdata!K10)&gt;0,vlookup(rawdata!K10,Mappings!$A$6:$B$250,2,false),rawdata!K10))</f>
        <v>function_touch</v>
      </c>
      <c r="K10" s="2" t="str">
        <f>if(isblank(rawdata!L10),"",if(countif(Mappings!$A$6:$A$250,"="&amp;rawdata!L10)&gt;0,vlookup(rawdata!L10,Mappings!$A$6:$B$250,2,false),rawdata!L10))</f>
        <v>gear_tablet</v>
      </c>
      <c r="L10" s="2" t="str">
        <f>if(isblank(rawdata!M10),"",if(countif(Mappings!$A$6:$A$250,"="&amp;rawdata!M10)&gt;0,vlookup(rawdata!M10,Mappings!$A$6:$B$250,2,false),rawdata!M10))</f>
        <v>theme_futuristic</v>
      </c>
      <c r="M10" s="2" t="str">
        <f>if(isblank(rawdata!N10),"",if(countif(Mappings!$A$6:$A$250,"="&amp;rawdata!N10)&gt;0,vlookup(rawdata!N10,Mappings!$A$6:$B$250,2,false),rawdata!N10))</f>
        <v>type_interactive</v>
      </c>
      <c r="N10" s="2" t="str">
        <f>if(isblank(rawdata!O10),"",if(countif(Mappings!$A$6:$A$250,"="&amp;rawdata!O10)&gt;0,vlookup(rawdata!O10,Mappings!$A$6:$B$250,2,false),rawdata!O10))</f>
        <v>tech_screen</v>
      </c>
      <c r="O10" s="2" t="str">
        <f>if(isblank(rawdata!P10),"",if(countif(Mappings!$A$6:$A$250,"="&amp;rawdata!P10)&gt;0,vlookup(rawdata!P10,Mappings!$A$6:$B$250,2,false),rawdata!P10))</f>
        <v/>
      </c>
      <c r="P10" s="2" t="str">
        <f>if(isblank(rawdata!Q10),"",if(countif(Mappings!$A$6:$A$250,"="&amp;rawdata!Q10)&gt;0,vlookup(rawdata!Q10,Mappings!$A$6:$B$250,2,false),rawdata!Q10))</f>
        <v/>
      </c>
      <c r="Q10" s="2" t="str">
        <f>if(isblank(rawdata!R10),"",if(countif(Mappings!$A$6:$A$250,"="&amp;rawdata!R10)&gt;0,vlookup(rawdata!R10,Mappings!$A$6:$B$250,2,false),rawdata!R10))</f>
        <v/>
      </c>
      <c r="R10" s="2" t="str">
        <f>if(isblank(rawdata!S10),"",if(countif(Mappings!$A$6:$A$250,"="&amp;rawdata!S10)&gt;0,vlookup(rawdata!S10,Mappings!$A$6:$B$250,2,false),rawdata!S10))</f>
        <v/>
      </c>
      <c r="S10" s="2" t="str">
        <f>if(isblank(rawdata!T10),"",if(countif(Mappings!$A$6:$A$250,"="&amp;rawdata!T10)&gt;0,vlookup(rawdata!T10,Mappings!$A$6:$B$250,2,false),rawdata!T10))</f>
        <v/>
      </c>
      <c r="T10" s="2" t="str">
        <f>if(isblank(rawdata!U10),"",if(countif(Mappings!$A$6:$A$250,"="&amp;rawdata!U10)&gt;0,vlookup(rawdata!U10,Mappings!$A$6:$B$250,2,false),rawdata!U10))</f>
        <v/>
      </c>
      <c r="U10" s="2" t="str">
        <f>if(isblank(rawdata!V10),"",if(countif(Mappings!$A$6:$A$250,"="&amp;rawdata!V10)&gt;0,vlookup(rawdata!V10,Mappings!$A$6:$B$250,2,false),rawdata!V10))</f>
        <v/>
      </c>
      <c r="V10" s="2" t="str">
        <f>if(isblank(rawdata!W10),"",if(countif(Mappings!$A$6:$A$250,"="&amp;rawdata!W10)&gt;0,vlookup(rawdata!W10,Mappings!$A$6:$B$250,2,false),rawdata!W10))</f>
        <v/>
      </c>
      <c r="W10" s="2" t="str">
        <f>if(isblank(rawdata!X10),"",if(countif(Mappings!$A$6:$A$250,"="&amp;rawdata!X10)&gt;0,vlookup(rawdata!X10,Mappings!$A$6:$B$250,2,false),rawdata!X10))</f>
        <v/>
      </c>
      <c r="X10" s="2" t="str">
        <f>if(isblank(rawdata!Y10),"",if(countif(Mappings!$A$6:$A$250,"="&amp;rawdata!Y10)&gt;0,vlookup(rawdata!Y10,Mappings!$A$6:$B$250,2,false),rawdata!Y10))</f>
        <v/>
      </c>
      <c r="Y10" s="2" t="str">
        <f>if(isblank(rawdata!Z10),"",if(countif(Mappings!$A$6:$A$250,"="&amp;rawdata!Z10)&gt;0,vlookup(rawdata!Z10,Mappings!$A$6:$B$250,2,false),rawdata!Z10))</f>
        <v/>
      </c>
      <c r="Z10" s="2" t="str">
        <f>if(isblank(rawdata!AA10),"",if(countif(Mappings!$A$6:$A$250,"="&amp;rawdata!AA10)&gt;0,vlookup(rawdata!AA10,Mappings!$A$6:$B$250,2,false),rawdata!AA10))</f>
        <v/>
      </c>
      <c r="AA10" s="2" t="str">
        <f>if(isblank(rawdata!AB10),"",if(countif(Mappings!$A$6:$A$250,"="&amp;rawdata!AB10)&gt;0,vlookup(rawdata!AB10,Mappings!$A$6:$B$250,2,false),rawdata!AB10))</f>
        <v/>
      </c>
    </row>
    <row r="11">
      <c r="B11" s="2" t="str">
        <f>rawdata!C11</f>
        <v>Infinity Room</v>
      </c>
      <c r="C11" s="2" t="str">
        <f>rawdata!D11</f>
        <v>Refik Anadol</v>
      </c>
      <c r="D11" s="2" t="str">
        <f>rawdata!E11</f>
        <v>immersive environment project by Refik Anadol.</v>
      </c>
      <c r="E11" s="11" t="str">
        <f>rawdata!F11</f>
        <v>http://www.refikanadol.com/works/infinity-room/</v>
      </c>
      <c r="F11" s="2" t="str">
        <f>rawdata!G11</f>
        <v/>
      </c>
      <c r="G11" s="2" t="str">
        <f>rawdata!H11</f>
        <v>2015</v>
      </c>
      <c r="H11" s="2" t="str">
        <f>rawdata!I11</f>
        <v>Istanbul, Turkey</v>
      </c>
      <c r="I11" s="2" t="str">
        <f>if(isblank(rawdata!J11),"",if(countif(Mappings!$A$6:$A$250,"="&amp;rawdata!J11)&gt;0,vlookup(rawdata!J11,Mappings!$A$6:$B$250,2,false),rawdata!J11))</f>
        <v>form_installation</v>
      </c>
      <c r="J11" s="2" t="str">
        <f>if(isblank(rawdata!K11),"",if(countif(Mappings!$A$6:$A$250,"="&amp;rawdata!K11)&gt;0,vlookup(rawdata!K11,Mappings!$A$6:$B$250,2,false),rawdata!K11))</f>
        <v>gear_projector</v>
      </c>
      <c r="K11" s="2" t="str">
        <f>if(isblank(rawdata!L11),"",if(countif(Mappings!$A$6:$A$250,"="&amp;rawdata!L11)&gt;0,vlookup(rawdata!L11,Mappings!$A$6:$B$250,2,false),rawdata!L11))</f>
        <v>tech_sound</v>
      </c>
      <c r="L11" s="2" t="str">
        <f>if(isblank(rawdata!M11),"",if(countif(Mappings!$A$6:$A$250,"="&amp;rawdata!M11)&gt;0,vlookup(rawdata!M11,Mappings!$A$6:$B$250,2,false),rawdata!M11))</f>
        <v>tech_video</v>
      </c>
      <c r="M11" s="2" t="str">
        <f>if(isblank(rawdata!N11),"",if(countif(Mappings!$A$6:$A$250,"="&amp;rawdata!N11)&gt;0,vlookup(rawdata!N11,Mappings!$A$6:$B$250,2,false),rawdata!N11))</f>
        <v>form_virtual</v>
      </c>
      <c r="N11" s="2" t="str">
        <f>if(isblank(rawdata!O11),"",if(countif(Mappings!$A$6:$A$250,"="&amp;rawdata!O11)&gt;0,vlookup(rawdata!O11,Mappings!$A$6:$B$250,2,false),rawdata!O11))</f>
        <v>function_sound</v>
      </c>
      <c r="O11" s="2" t="str">
        <f>if(isblank(rawdata!P11),"",if(countif(Mappings!$A$6:$A$250,"="&amp;rawdata!P11)&gt;0,vlookup(rawdata!P11,Mappings!$A$6:$B$250,2,false),rawdata!P11))</f>
        <v>gear_screen</v>
      </c>
      <c r="P11" s="2" t="str">
        <f>if(isblank(rawdata!Q11),"",if(countif(Mappings!$A$6:$A$250,"="&amp;rawdata!Q11)&gt;0,vlookup(rawdata!Q11,Mappings!$A$6:$B$250,2,false),rawdata!Q11))</f>
        <v>type_interactive</v>
      </c>
      <c r="Q11" s="2" t="str">
        <f>if(isblank(rawdata!R11),"",if(countif(Mappings!$A$6:$A$250,"="&amp;rawdata!R11)&gt;0,vlookup(rawdata!R11,Mappings!$A$6:$B$250,2,false),rawdata!R11))</f>
        <v>theme_futuristic</v>
      </c>
      <c r="R11" s="2" t="str">
        <f>if(isblank(rawdata!S11),"",if(countif(Mappings!$A$6:$A$250,"="&amp;rawdata!S11)&gt;0,vlookup(rawdata!S11,Mappings!$A$6:$B$250,2,false),rawdata!S11))</f>
        <v/>
      </c>
      <c r="S11" s="2" t="str">
        <f>if(isblank(rawdata!T11),"",if(countif(Mappings!$A$6:$A$250,"="&amp;rawdata!T11)&gt;0,vlookup(rawdata!T11,Mappings!$A$6:$B$250,2,false),rawdata!T11))</f>
        <v/>
      </c>
      <c r="T11" s="2" t="str">
        <f>if(isblank(rawdata!U11),"",if(countif(Mappings!$A$6:$A$250,"="&amp;rawdata!U11)&gt;0,vlookup(rawdata!U11,Mappings!$A$6:$B$250,2,false),rawdata!U11))</f>
        <v/>
      </c>
      <c r="U11" s="2" t="str">
        <f>if(isblank(rawdata!V11),"",if(countif(Mappings!$A$6:$A$250,"="&amp;rawdata!V11)&gt;0,vlookup(rawdata!V11,Mappings!$A$6:$B$250,2,false),rawdata!V11))</f>
        <v/>
      </c>
      <c r="V11" s="2" t="str">
        <f>if(isblank(rawdata!W11),"",if(countif(Mappings!$A$6:$A$250,"="&amp;rawdata!W11)&gt;0,vlookup(rawdata!W11,Mappings!$A$6:$B$250,2,false),rawdata!W11))</f>
        <v/>
      </c>
      <c r="W11" s="2" t="str">
        <f>if(isblank(rawdata!X11),"",if(countif(Mappings!$A$6:$A$250,"="&amp;rawdata!X11)&gt;0,vlookup(rawdata!X11,Mappings!$A$6:$B$250,2,false),rawdata!X11))</f>
        <v/>
      </c>
      <c r="X11" s="2" t="str">
        <f>if(isblank(rawdata!Y11),"",if(countif(Mappings!$A$6:$A$250,"="&amp;rawdata!Y11)&gt;0,vlookup(rawdata!Y11,Mappings!$A$6:$B$250,2,false),rawdata!Y11))</f>
        <v/>
      </c>
      <c r="Y11" s="2" t="str">
        <f>if(isblank(rawdata!Z11),"",if(countif(Mappings!$A$6:$A$250,"="&amp;rawdata!Z11)&gt;0,vlookup(rawdata!Z11,Mappings!$A$6:$B$250,2,false),rawdata!Z11))</f>
        <v/>
      </c>
      <c r="Z11" s="2" t="str">
        <f>if(isblank(rawdata!AA11),"",if(countif(Mappings!$A$6:$A$250,"="&amp;rawdata!AA11)&gt;0,vlookup(rawdata!AA11,Mappings!$A$6:$B$250,2,false),rawdata!AA11))</f>
        <v/>
      </c>
      <c r="AA11" s="2" t="str">
        <f>if(isblank(rawdata!AB11),"",if(countif(Mappings!$A$6:$A$250,"="&amp;rawdata!AB11)&gt;0,vlookup(rawdata!AB11,Mappings!$A$6:$B$250,2,false),rawdata!AB11))</f>
        <v/>
      </c>
    </row>
    <row r="12">
      <c r="B12" s="2" t="str">
        <f>rawdata!C12</f>
        <v>N Building </v>
      </c>
      <c r="C12" s="2" t="str">
        <f>rawdata!D12</f>
        <v>Terada design</v>
      </c>
      <c r="D12" s="2" t="str">
        <f>rawdata!E12</f>
        <v>N Building is a commercial structure located near Tachikawa station, which takes QR codes to the next level with Iphone technology. </v>
      </c>
      <c r="E12" s="11" t="str">
        <f>rawdata!F12</f>
        <v>http://www.teradadesign.com/works/architecture/n-building.html</v>
      </c>
      <c r="F12" s="2" t="str">
        <f>rawdata!G12</f>
        <v/>
      </c>
      <c r="G12" s="2" t="str">
        <f>rawdata!H12</f>
        <v>2009</v>
      </c>
      <c r="H12" s="2" t="str">
        <f>rawdata!I12</f>
        <v>Tachikawa, Tokyo, Japan</v>
      </c>
      <c r="I12" s="2" t="str">
        <f>if(isblank(rawdata!J12),"",if(countif(Mappings!$A$6:$A$250,"="&amp;rawdata!J12)&gt;0,vlookup(rawdata!J12,Mappings!$A$6:$B$250,2,false),rawdata!J12))</f>
        <v>form_signage</v>
      </c>
      <c r="J12" s="2" t="str">
        <f>if(isblank(rawdata!K12),"",if(countif(Mappings!$A$6:$A$250,"="&amp;rawdata!K12)&gt;0,vlookup(rawdata!K12,Mappings!$A$6:$B$250,2,false),rawdata!K12))</f>
        <v>gear_phone</v>
      </c>
      <c r="K12" s="2" t="str">
        <f>if(isblank(rawdata!L12),"",if(countif(Mappings!$A$6:$A$250,"="&amp;rawdata!L12)&gt;0,vlookup(rawdata!L12,Mappings!$A$6:$B$250,2,false),rawdata!L12))</f>
        <v>tech_qrcode</v>
      </c>
      <c r="L12" s="2" t="str">
        <f>if(isblank(rawdata!M12),"",if(countif(Mappings!$A$6:$A$250,"="&amp;rawdata!M12)&gt;0,vlookup(rawdata!M12,Mappings!$A$6:$B$250,2,false),rawdata!M12))</f>
        <v>theme_futuristic</v>
      </c>
      <c r="M12" s="2" t="str">
        <f>if(isblank(rawdata!N12),"",if(countif(Mappings!$A$6:$A$250,"="&amp;rawdata!N12)&gt;0,vlookup(rawdata!N12,Mappings!$A$6:$B$250,2,false),rawdata!N12))</f>
        <v>form_virtual</v>
      </c>
      <c r="N12" s="2" t="str">
        <f>if(isblank(rawdata!O12),"",if(countif(Mappings!$A$6:$A$250,"="&amp;rawdata!O12)&gt;0,vlookup(rawdata!O12,Mappings!$A$6:$B$250,2,false),rawdata!O12))</f>
        <v>type_commercial</v>
      </c>
      <c r="O12" s="2" t="str">
        <f>if(isblank(rawdata!P12),"",if(countif(Mappings!$A$6:$A$250,"="&amp;rawdata!P12)&gt;0,vlookup(rawdata!P12,Mappings!$A$6:$B$250,2,false),rawdata!P12))</f>
        <v>function_touch</v>
      </c>
      <c r="P12" s="2" t="str">
        <f>if(isblank(rawdata!Q12),"",if(countif(Mappings!$A$6:$A$250,"="&amp;rawdata!Q12)&gt;0,vlookup(rawdata!Q12,Mappings!$A$6:$B$250,2,false),rawdata!Q12))</f>
        <v/>
      </c>
      <c r="Q12" s="2" t="str">
        <f>if(isblank(rawdata!R12),"",if(countif(Mappings!$A$6:$A$250,"="&amp;rawdata!R12)&gt;0,vlookup(rawdata!R12,Mappings!$A$6:$B$250,2,false),rawdata!R12))</f>
        <v/>
      </c>
      <c r="R12" s="2" t="str">
        <f>if(isblank(rawdata!S12),"",if(countif(Mappings!$A$6:$A$250,"="&amp;rawdata!S12)&gt;0,vlookup(rawdata!S12,Mappings!$A$6:$B$250,2,false),rawdata!S12))</f>
        <v/>
      </c>
      <c r="S12" s="2" t="str">
        <f>if(isblank(rawdata!T12),"",if(countif(Mappings!$A$6:$A$250,"="&amp;rawdata!T12)&gt;0,vlookup(rawdata!T12,Mappings!$A$6:$B$250,2,false),rawdata!T12))</f>
        <v/>
      </c>
      <c r="T12" s="2" t="str">
        <f>if(isblank(rawdata!U12),"",if(countif(Mappings!$A$6:$A$250,"="&amp;rawdata!U12)&gt;0,vlookup(rawdata!U12,Mappings!$A$6:$B$250,2,false),rawdata!U12))</f>
        <v/>
      </c>
      <c r="U12" s="2" t="str">
        <f>if(isblank(rawdata!V12),"",if(countif(Mappings!$A$6:$A$250,"="&amp;rawdata!V12)&gt;0,vlookup(rawdata!V12,Mappings!$A$6:$B$250,2,false),rawdata!V12))</f>
        <v/>
      </c>
      <c r="V12" s="2" t="str">
        <f>if(isblank(rawdata!W12),"",if(countif(Mappings!$A$6:$A$250,"="&amp;rawdata!W12)&gt;0,vlookup(rawdata!W12,Mappings!$A$6:$B$250,2,false),rawdata!W12))</f>
        <v/>
      </c>
      <c r="W12" s="2" t="str">
        <f>if(isblank(rawdata!X12),"",if(countif(Mappings!$A$6:$A$250,"="&amp;rawdata!X12)&gt;0,vlookup(rawdata!X12,Mappings!$A$6:$B$250,2,false),rawdata!X12))</f>
        <v/>
      </c>
      <c r="X12" s="2" t="str">
        <f>if(isblank(rawdata!Y12),"",if(countif(Mappings!$A$6:$A$250,"="&amp;rawdata!Y12)&gt;0,vlookup(rawdata!Y12,Mappings!$A$6:$B$250,2,false),rawdata!Y12))</f>
        <v/>
      </c>
      <c r="Y12" s="2" t="str">
        <f>if(isblank(rawdata!Z12),"",if(countif(Mappings!$A$6:$A$250,"="&amp;rawdata!Z12)&gt;0,vlookup(rawdata!Z12,Mappings!$A$6:$B$250,2,false),rawdata!Z12))</f>
        <v/>
      </c>
      <c r="Z12" s="2" t="str">
        <f>if(isblank(rawdata!AA12),"",if(countif(Mappings!$A$6:$A$250,"="&amp;rawdata!AA12)&gt;0,vlookup(rawdata!AA12,Mappings!$A$6:$B$250,2,false),rawdata!AA12))</f>
        <v/>
      </c>
      <c r="AA12" s="2" t="str">
        <f>if(isblank(rawdata!AB12),"",if(countif(Mappings!$A$6:$A$250,"="&amp;rawdata!AB12)&gt;0,vlookup(rawdata!AB12,Mappings!$A$6:$B$250,2,false),rawdata!AB12))</f>
        <v/>
      </c>
    </row>
    <row r="13">
      <c r="B13" s="2" t="str">
        <f>rawdata!C13</f>
        <v>Night lights</v>
      </c>
      <c r="C13" s="2" t="str">
        <f>rawdata!D13</f>
        <v>YesYesNo</v>
      </c>
      <c r="D13" s="2" t="str">
        <f>rawdata!E13</f>
        <v>Turning the Auckland Ferry Building into an interactive playground</v>
      </c>
      <c r="E13" s="11" t="str">
        <f>rawdata!F13</f>
        <v>http://www.yesyesno.com/night-lights</v>
      </c>
      <c r="F13" s="2" t="str">
        <f>rawdata!G13</f>
        <v/>
      </c>
      <c r="G13" s="2" t="str">
        <f>rawdata!H13</f>
        <v>2009</v>
      </c>
      <c r="H13" s="2" t="str">
        <f>rawdata!I13</f>
        <v>Auckland, New Zealand</v>
      </c>
      <c r="I13" s="2" t="str">
        <f>if(isblank(rawdata!J13),"",if(countif(Mappings!$A$6:$A$250,"="&amp;rawdata!J13)&gt;0,vlookup(rawdata!J13,Mappings!$A$6:$B$250,2,false),rawdata!J13))</f>
        <v>form_installation</v>
      </c>
      <c r="J13" s="2" t="str">
        <f>if(isblank(rawdata!K13),"",if(countif(Mappings!$A$6:$A$250,"="&amp;rawdata!K13)&gt;0,vlookup(rawdata!K13,Mappings!$A$6:$B$250,2,false),rawdata!K13))</f>
        <v>gear_projector</v>
      </c>
      <c r="K13" s="2" t="str">
        <f>if(isblank(rawdata!L13),"",if(countif(Mappings!$A$6:$A$250,"="&amp;rawdata!L13)&gt;0,vlookup(rawdata!L13,Mappings!$A$6:$B$250,2,false),rawdata!L13))</f>
        <v>tech_blobdetect</v>
      </c>
      <c r="L13" s="2" t="str">
        <f>if(isblank(rawdata!M13),"",if(countif(Mappings!$A$6:$A$250,"="&amp;rawdata!M13)&gt;0,vlookup(rawdata!M13,Mappings!$A$6:$B$250,2,false),rawdata!M13))</f>
        <v>tech_motion</v>
      </c>
      <c r="M13" s="2" t="str">
        <f>if(isblank(rawdata!N13),"",if(countif(Mappings!$A$6:$A$250,"="&amp;rawdata!N13)&gt;0,vlookup(rawdata!N13,Mappings!$A$6:$B$250,2,false),rawdata!N13))</f>
        <v>tech_lights</v>
      </c>
      <c r="N13" s="2" t="str">
        <f>if(isblank(rawdata!O13),"",if(countif(Mappings!$A$6:$A$250,"="&amp;rawdata!O13)&gt;0,vlookup(rawdata!O13,Mappings!$A$6:$B$250,2,false),rawdata!O13))</f>
        <v>form_interactive</v>
      </c>
      <c r="O13" s="2" t="str">
        <f>if(isblank(rawdata!P13),"",if(countif(Mappings!$A$6:$A$250,"="&amp;rawdata!P13)&gt;0,vlookup(rawdata!P13,Mappings!$A$6:$B$250,2,false),rawdata!P13))</f>
        <v>type_interactive</v>
      </c>
      <c r="P13" s="2" t="str">
        <f>if(isblank(rawdata!Q13),"",if(countif(Mappings!$A$6:$A$250,"="&amp;rawdata!Q13)&gt;0,vlookup(rawdata!Q13,Mappings!$A$6:$B$250,2,false),rawdata!Q13))</f>
        <v>function_motion</v>
      </c>
      <c r="Q13" s="2" t="str">
        <f>if(isblank(rawdata!R13),"",if(countif(Mappings!$A$6:$A$250,"="&amp;rawdata!R13)&gt;0,vlookup(rawdata!R13,Mappings!$A$6:$B$250,2,false),rawdata!R13))</f>
        <v>theme_tech</v>
      </c>
      <c r="R13" s="2" t="str">
        <f>if(isblank(rawdata!S13),"",if(countif(Mappings!$A$6:$A$250,"="&amp;rawdata!S13)&gt;0,vlookup(rawdata!S13,Mappings!$A$6:$B$250,2,false),rawdata!S13))</f>
        <v/>
      </c>
      <c r="S13" s="2" t="str">
        <f>if(isblank(rawdata!T13),"",if(countif(Mappings!$A$6:$A$250,"="&amp;rawdata!T13)&gt;0,vlookup(rawdata!T13,Mappings!$A$6:$B$250,2,false),rawdata!T13))</f>
        <v/>
      </c>
      <c r="T13" s="2" t="str">
        <f>if(isblank(rawdata!U13),"",if(countif(Mappings!$A$6:$A$250,"="&amp;rawdata!U13)&gt;0,vlookup(rawdata!U13,Mappings!$A$6:$B$250,2,false),rawdata!U13))</f>
        <v/>
      </c>
      <c r="U13" s="2" t="str">
        <f>if(isblank(rawdata!V13),"",if(countif(Mappings!$A$6:$A$250,"="&amp;rawdata!V13)&gt;0,vlookup(rawdata!V13,Mappings!$A$6:$B$250,2,false),rawdata!V13))</f>
        <v/>
      </c>
      <c r="V13" s="2" t="str">
        <f>if(isblank(rawdata!W13),"",if(countif(Mappings!$A$6:$A$250,"="&amp;rawdata!W13)&gt;0,vlookup(rawdata!W13,Mappings!$A$6:$B$250,2,false),rawdata!W13))</f>
        <v/>
      </c>
      <c r="W13" s="2" t="str">
        <f>if(isblank(rawdata!X13),"",if(countif(Mappings!$A$6:$A$250,"="&amp;rawdata!X13)&gt;0,vlookup(rawdata!X13,Mappings!$A$6:$B$250,2,false),rawdata!X13))</f>
        <v/>
      </c>
      <c r="X13" s="2" t="str">
        <f>if(isblank(rawdata!Y13),"",if(countif(Mappings!$A$6:$A$250,"="&amp;rawdata!Y13)&gt;0,vlookup(rawdata!Y13,Mappings!$A$6:$B$250,2,false),rawdata!Y13))</f>
        <v/>
      </c>
      <c r="Y13" s="2" t="str">
        <f>if(isblank(rawdata!Z13),"",if(countif(Mappings!$A$6:$A$250,"="&amp;rawdata!Z13)&gt;0,vlookup(rawdata!Z13,Mappings!$A$6:$B$250,2,false),rawdata!Z13))</f>
        <v/>
      </c>
      <c r="Z13" s="2" t="str">
        <f>if(isblank(rawdata!AA13),"",if(countif(Mappings!$A$6:$A$250,"="&amp;rawdata!AA13)&gt;0,vlookup(rawdata!AA13,Mappings!$A$6:$B$250,2,false),rawdata!AA13))</f>
        <v/>
      </c>
      <c r="AA13" s="2" t="str">
        <f>if(isblank(rawdata!AB13),"",if(countif(Mappings!$A$6:$A$250,"="&amp;rawdata!AB13)&gt;0,vlookup(rawdata!AB13,Mappings!$A$6:$B$250,2,false),rawdata!AB13))</f>
        <v/>
      </c>
    </row>
    <row r="14">
      <c r="B14" s="2" t="str">
        <f>rawdata!C14</f>
        <v>Experience Mobile Mobile</v>
      </c>
      <c r="C14" s="2" t="str">
        <f>rawdata!D14</f>
        <v>James Theophane</v>
      </c>
      <c r="D14" s="2" t="str">
        <f>rawdata!E14</f>
        <v>Mobile Mobile – An Interactive Installation using old mobile phones to redefine the modern christmas tree</v>
      </c>
      <c r="E14" s="11" t="str">
        <f>rawdata!F14</f>
        <v>http://theophane.co.uk/2009/12/09/mobile-mobile-an-interactive-installation/</v>
      </c>
      <c r="F14" s="2" t="str">
        <f>rawdata!G14</f>
        <v/>
      </c>
      <c r="G14" s="2" t="str">
        <f>rawdata!H14</f>
        <v>2009</v>
      </c>
      <c r="H14" s="2" t="str">
        <f>rawdata!I14</f>
        <v>London, England</v>
      </c>
      <c r="I14" s="2" t="str">
        <f>if(isblank(rawdata!J14),"",if(countif(Mappings!$A$6:$A$250,"="&amp;rawdata!J14)&gt;0,vlookup(rawdata!J14,Mappings!$A$6:$B$250,2,false),rawdata!J14))</f>
        <v>form_installation</v>
      </c>
      <c r="J14" s="2" t="str">
        <f>if(isblank(rawdata!K14),"",if(countif(Mappings!$A$6:$A$250,"="&amp;rawdata!K14)&gt;0,vlookup(rawdata!K14,Mappings!$A$6:$B$250,2,false),rawdata!K14))</f>
        <v>gear_phone</v>
      </c>
      <c r="K14" s="2" t="str">
        <f>if(isblank(rawdata!L14),"",if(countif(Mappings!$A$6:$A$250,"="&amp;rawdata!L14)&gt;0,vlookup(rawdata!L14,Mappings!$A$6:$B$250,2,false),rawdata!L14))</f>
        <v>tech_wifi</v>
      </c>
      <c r="L14" s="2" t="str">
        <f>if(isblank(rawdata!M14),"",if(countif(Mappings!$A$6:$A$250,"="&amp;rawdata!M14)&gt;0,vlookup(rawdata!M14,Mappings!$A$6:$B$250,2,false),rawdata!M14))</f>
        <v>form_sound</v>
      </c>
      <c r="M14" s="2" t="str">
        <f>if(isblank(rawdata!N14),"",if(countif(Mappings!$A$6:$A$250,"="&amp;rawdata!N14)&gt;0,vlookup(rawdata!N14,Mappings!$A$6:$B$250,2,false),rawdata!N14))</f>
        <v>form_interactive</v>
      </c>
      <c r="N14" s="2" t="str">
        <f>if(isblank(rawdata!O14),"",if(countif(Mappings!$A$6:$A$250,"="&amp;rawdata!O14)&gt;0,vlookup(rawdata!O14,Mappings!$A$6:$B$250,2,false),rawdata!O14))</f>
        <v>type_interactive</v>
      </c>
      <c r="O14" s="2" t="str">
        <f>if(isblank(rawdata!P14),"",if(countif(Mappings!$A$6:$A$250,"="&amp;rawdata!P14)&gt;0,vlookup(rawdata!P14,Mappings!$A$6:$B$250,2,false),rawdata!P14))</f>
        <v>theme_tech</v>
      </c>
      <c r="P14" s="2" t="str">
        <f>if(isblank(rawdata!Q14),"",if(countif(Mappings!$A$6:$A$250,"="&amp;rawdata!Q14)&gt;0,vlookup(rawdata!Q14,Mappings!$A$6:$B$250,2,false),rawdata!Q14))</f>
        <v>function_sound</v>
      </c>
      <c r="Q14" s="2" t="str">
        <f>if(isblank(rawdata!R14),"",if(countif(Mappings!$A$6:$A$250,"="&amp;rawdata!R14)&gt;0,vlookup(rawdata!R14,Mappings!$A$6:$B$250,2,false),rawdata!R14))</f>
        <v/>
      </c>
      <c r="R14" s="2" t="str">
        <f>if(isblank(rawdata!S14),"",if(countif(Mappings!$A$6:$A$250,"="&amp;rawdata!S14)&gt;0,vlookup(rawdata!S14,Mappings!$A$6:$B$250,2,false),rawdata!S14))</f>
        <v/>
      </c>
      <c r="S14" s="2" t="str">
        <f>if(isblank(rawdata!T14),"",if(countif(Mappings!$A$6:$A$250,"="&amp;rawdata!T14)&gt;0,vlookup(rawdata!T14,Mappings!$A$6:$B$250,2,false),rawdata!T14))</f>
        <v/>
      </c>
      <c r="T14" s="2" t="str">
        <f>if(isblank(rawdata!U14),"",if(countif(Mappings!$A$6:$A$250,"="&amp;rawdata!U14)&gt;0,vlookup(rawdata!U14,Mappings!$A$6:$B$250,2,false),rawdata!U14))</f>
        <v/>
      </c>
      <c r="U14" s="2" t="str">
        <f>if(isblank(rawdata!V14),"",if(countif(Mappings!$A$6:$A$250,"="&amp;rawdata!V14)&gt;0,vlookup(rawdata!V14,Mappings!$A$6:$B$250,2,false),rawdata!V14))</f>
        <v/>
      </c>
      <c r="V14" s="2" t="str">
        <f>if(isblank(rawdata!W14),"",if(countif(Mappings!$A$6:$A$250,"="&amp;rawdata!W14)&gt;0,vlookup(rawdata!W14,Mappings!$A$6:$B$250,2,false),rawdata!W14))</f>
        <v/>
      </c>
      <c r="W14" s="2" t="str">
        <f>if(isblank(rawdata!X14),"",if(countif(Mappings!$A$6:$A$250,"="&amp;rawdata!X14)&gt;0,vlookup(rawdata!X14,Mappings!$A$6:$B$250,2,false),rawdata!X14))</f>
        <v/>
      </c>
      <c r="X14" s="2" t="str">
        <f>if(isblank(rawdata!Y14),"",if(countif(Mappings!$A$6:$A$250,"="&amp;rawdata!Y14)&gt;0,vlookup(rawdata!Y14,Mappings!$A$6:$B$250,2,false),rawdata!Y14))</f>
        <v/>
      </c>
      <c r="Y14" s="2" t="str">
        <f>if(isblank(rawdata!Z14),"",if(countif(Mappings!$A$6:$A$250,"="&amp;rawdata!Z14)&gt;0,vlookup(rawdata!Z14,Mappings!$A$6:$B$250,2,false),rawdata!Z14))</f>
        <v/>
      </c>
      <c r="Z14" s="2" t="str">
        <f>if(isblank(rawdata!AA14),"",if(countif(Mappings!$A$6:$A$250,"="&amp;rawdata!AA14)&gt;0,vlookup(rawdata!AA14,Mappings!$A$6:$B$250,2,false),rawdata!AA14))</f>
        <v/>
      </c>
      <c r="AA14" s="2" t="str">
        <f>if(isblank(rawdata!AB14),"",if(countif(Mappings!$A$6:$A$250,"="&amp;rawdata!AB14)&gt;0,vlookup(rawdata!AB14,Mappings!$A$6:$B$250,2,false),rawdata!AB14))</f>
        <v/>
      </c>
    </row>
    <row r="15">
      <c r="B15" s="2" t="str">
        <f>rawdata!C15</f>
        <v>Compilation Video</v>
      </c>
      <c r="C15" s="2" t="str">
        <f>rawdata!D15</f>
        <v>Zimoun</v>
      </c>
      <c r="D15" s="2" t="str">
        <f>rawdata!E15</f>
        <v>Sound Architectures, Sculptures &amp; Installations created by Zimoun</v>
      </c>
      <c r="E15" s="11" t="str">
        <f>rawdata!F15</f>
        <v>http://www.zimoun.net/</v>
      </c>
      <c r="F15" s="2" t="str">
        <f>rawdata!G15</f>
        <v/>
      </c>
      <c r="G15" s="2" t="str">
        <f>rawdata!H15</f>
        <v>2015</v>
      </c>
      <c r="H15" s="2" t="str">
        <f>rawdata!I15</f>
        <v>Switzerland</v>
      </c>
      <c r="I15" s="2" t="str">
        <f>if(isblank(rawdata!J15),"",if(countif(Mappings!$A$6:$A$250,"="&amp;rawdata!J15)&gt;0,vlookup(rawdata!J15,Mappings!$A$6:$B$250,2,false),rawdata!J15))</f>
        <v>form_installation</v>
      </c>
      <c r="J15" s="2" t="str">
        <f>if(isblank(rawdata!K15),"",if(countif(Mappings!$A$6:$A$250,"="&amp;rawdata!K15)&gt;0,vlookup(rawdata!K15,Mappings!$A$6:$B$250,2,false),rawdata!K15))</f>
        <v>form_sculpture</v>
      </c>
      <c r="K15" s="2" t="str">
        <f>if(isblank(rawdata!L15),"",if(countif(Mappings!$A$6:$A$250,"="&amp;rawdata!L15)&gt;0,vlookup(rawdata!L15,Mappings!$A$6:$B$250,2,false),rawdata!L15))</f>
        <v>theme_space</v>
      </c>
      <c r="L15" s="2" t="str">
        <f>if(isblank(rawdata!M15),"",if(countif(Mappings!$A$6:$A$250,"="&amp;rawdata!M15)&gt;0,vlookup(rawdata!M15,Mappings!$A$6:$B$250,2,false),rawdata!M15))</f>
        <v>tech_arduino</v>
      </c>
      <c r="M15" s="2" t="str">
        <f>if(isblank(rawdata!N15),"",if(countif(Mappings!$A$6:$A$250,"="&amp;rawdata!N15)&gt;0,vlookup(rawdata!N15,Mappings!$A$6:$B$250,2,false),rawdata!N15))</f>
        <v>type_interactive</v>
      </c>
      <c r="N15" s="2" t="str">
        <f>if(isblank(rawdata!O15),"",if(countif(Mappings!$A$6:$A$250,"="&amp;rawdata!O15)&gt;0,vlookup(rawdata!O15,Mappings!$A$6:$B$250,2,false),rawdata!O15))</f>
        <v>function_sound</v>
      </c>
      <c r="O15" s="2" t="str">
        <f>if(isblank(rawdata!P15),"",if(countif(Mappings!$A$6:$A$250,"="&amp;rawdata!P15)&gt;0,vlookup(rawdata!P15,Mappings!$A$6:$B$250,2,false),rawdata!P15))</f>
        <v>gear_none</v>
      </c>
      <c r="P15" s="2" t="str">
        <f>if(isblank(rawdata!Q15),"",if(countif(Mappings!$A$6:$A$250,"="&amp;rawdata!Q15)&gt;0,vlookup(rawdata!Q15,Mappings!$A$6:$B$250,2,false),rawdata!Q15))</f>
        <v/>
      </c>
      <c r="Q15" s="2" t="str">
        <f>if(isblank(rawdata!R15),"",if(countif(Mappings!$A$6:$A$250,"="&amp;rawdata!R15)&gt;0,vlookup(rawdata!R15,Mappings!$A$6:$B$250,2,false),rawdata!R15))</f>
        <v/>
      </c>
      <c r="R15" s="2" t="str">
        <f>if(isblank(rawdata!S15),"",if(countif(Mappings!$A$6:$A$250,"="&amp;rawdata!S15)&gt;0,vlookup(rawdata!S15,Mappings!$A$6:$B$250,2,false),rawdata!S15))</f>
        <v/>
      </c>
      <c r="S15" s="2" t="str">
        <f>if(isblank(rawdata!T15),"",if(countif(Mappings!$A$6:$A$250,"="&amp;rawdata!T15)&gt;0,vlookup(rawdata!T15,Mappings!$A$6:$B$250,2,false),rawdata!T15))</f>
        <v/>
      </c>
      <c r="T15" s="2" t="str">
        <f>if(isblank(rawdata!U15),"",if(countif(Mappings!$A$6:$A$250,"="&amp;rawdata!U15)&gt;0,vlookup(rawdata!U15,Mappings!$A$6:$B$250,2,false),rawdata!U15))</f>
        <v/>
      </c>
      <c r="U15" s="2" t="str">
        <f>if(isblank(rawdata!V15),"",if(countif(Mappings!$A$6:$A$250,"="&amp;rawdata!V15)&gt;0,vlookup(rawdata!V15,Mappings!$A$6:$B$250,2,false),rawdata!V15))</f>
        <v/>
      </c>
      <c r="V15" s="2" t="str">
        <f>if(isblank(rawdata!W15),"",if(countif(Mappings!$A$6:$A$250,"="&amp;rawdata!W15)&gt;0,vlookup(rawdata!W15,Mappings!$A$6:$B$250,2,false),rawdata!W15))</f>
        <v/>
      </c>
      <c r="W15" s="2" t="str">
        <f>if(isblank(rawdata!X15),"",if(countif(Mappings!$A$6:$A$250,"="&amp;rawdata!X15)&gt;0,vlookup(rawdata!X15,Mappings!$A$6:$B$250,2,false),rawdata!X15))</f>
        <v/>
      </c>
      <c r="X15" s="2" t="str">
        <f>if(isblank(rawdata!Y15),"",if(countif(Mappings!$A$6:$A$250,"="&amp;rawdata!Y15)&gt;0,vlookup(rawdata!Y15,Mappings!$A$6:$B$250,2,false),rawdata!Y15))</f>
        <v/>
      </c>
      <c r="Y15" s="2" t="str">
        <f>if(isblank(rawdata!Z15),"",if(countif(Mappings!$A$6:$A$250,"="&amp;rawdata!Z15)&gt;0,vlookup(rawdata!Z15,Mappings!$A$6:$B$250,2,false),rawdata!Z15))</f>
        <v/>
      </c>
      <c r="Z15" s="2" t="str">
        <f>if(isblank(rawdata!AA15),"",if(countif(Mappings!$A$6:$A$250,"="&amp;rawdata!AA15)&gt;0,vlookup(rawdata!AA15,Mappings!$A$6:$B$250,2,false),rawdata!AA15))</f>
        <v/>
      </c>
      <c r="AA15" s="2" t="str">
        <f>if(isblank(rawdata!AB15),"",if(countif(Mappings!$A$6:$A$250,"="&amp;rawdata!AB15)&gt;0,vlookup(rawdata!AB15,Mappings!$A$6:$B$250,2,false),rawdata!AB15))</f>
        <v/>
      </c>
    </row>
    <row r="16">
      <c r="B16" s="2" t="str">
        <f>rawdata!C16</f>
        <v>Le Nuage</v>
      </c>
      <c r="C16" s="2" t="str">
        <f>rawdata!D16</f>
        <v>SUPERBIEN</v>
      </c>
      <c r="D16" s="2" t="str">
        <f>rawdata!E16</f>
        <v>The cloud is an atmospheric event occurred during the Nuit Blanche 2009 on the wall of the courtyard of 102 rue du Faubourg Poissonnière in Paris.</v>
      </c>
      <c r="E16" s="11" t="str">
        <f>rawdata!F16</f>
        <v>http://www.superbien.fr/</v>
      </c>
      <c r="F16" s="2" t="str">
        <f>rawdata!G16</f>
        <v/>
      </c>
      <c r="G16" s="2" t="str">
        <f>rawdata!H16</f>
        <v>2009</v>
      </c>
      <c r="H16" s="2" t="str">
        <f>rawdata!I16</f>
        <v>Paris, France</v>
      </c>
      <c r="I16" s="2" t="str">
        <f>if(isblank(rawdata!J16),"",if(countif(Mappings!$A$6:$A$250,"="&amp;rawdata!J16)&gt;0,vlookup(rawdata!J16,Mappings!$A$6:$B$250,2,false),rawdata!J16))</f>
        <v>form_installation</v>
      </c>
      <c r="J16" s="2" t="str">
        <f>if(isblank(rawdata!K16),"",if(countif(Mappings!$A$6:$A$250,"="&amp;rawdata!K16)&gt;0,vlookup(rawdata!K16,Mappings!$A$6:$B$250,2,false),rawdata!K16))</f>
        <v>gear_projector</v>
      </c>
      <c r="K16" s="2" t="str">
        <f>if(isblank(rawdata!L16),"",if(countif(Mappings!$A$6:$A$250,"="&amp;rawdata!L16)&gt;0,vlookup(rawdata!L16,Mappings!$A$6:$B$250,2,false),rawdata!L16))</f>
        <v>form_projection</v>
      </c>
      <c r="L16" s="2" t="str">
        <f>if(isblank(rawdata!M16),"",if(countif(Mappings!$A$6:$A$250,"="&amp;rawdata!M16)&gt;0,vlookup(rawdata!M16,Mappings!$A$6:$B$250,2,false),rawdata!M16))</f>
        <v>theme_space</v>
      </c>
      <c r="M16" s="2" t="str">
        <f>if(isblank(rawdata!N16),"",if(countif(Mappings!$A$6:$A$250,"="&amp;rawdata!N16)&gt;0,vlookup(rawdata!N16,Mappings!$A$6:$B$250,2,false),rawdata!N16))</f>
        <v>type_interactive</v>
      </c>
      <c r="N16" s="2" t="str">
        <f>if(isblank(rawdata!O16),"",if(countif(Mappings!$A$6:$A$250,"="&amp;rawdata!O16)&gt;0,vlookup(rawdata!O16,Mappings!$A$6:$B$250,2,false),rawdata!O16))</f>
        <v>function_touch</v>
      </c>
      <c r="O16" s="2" t="str">
        <f>if(isblank(rawdata!P16),"",if(countif(Mappings!$A$6:$A$250,"="&amp;rawdata!P16)&gt;0,vlookup(rawdata!P16,Mappings!$A$6:$B$250,2,false),rawdata!P16))</f>
        <v>tech_screen</v>
      </c>
      <c r="P16" s="2" t="str">
        <f>if(isblank(rawdata!Q16),"",if(countif(Mappings!$A$6:$A$250,"="&amp;rawdata!Q16)&gt;0,vlookup(rawdata!Q16,Mappings!$A$6:$B$250,2,false),rawdata!Q16))</f>
        <v/>
      </c>
      <c r="Q16" s="2" t="str">
        <f>if(isblank(rawdata!R16),"",if(countif(Mappings!$A$6:$A$250,"="&amp;rawdata!R16)&gt;0,vlookup(rawdata!R16,Mappings!$A$6:$B$250,2,false),rawdata!R16))</f>
        <v/>
      </c>
      <c r="R16" s="2" t="str">
        <f>if(isblank(rawdata!S16),"",if(countif(Mappings!$A$6:$A$250,"="&amp;rawdata!S16)&gt;0,vlookup(rawdata!S16,Mappings!$A$6:$B$250,2,false),rawdata!S16))</f>
        <v/>
      </c>
      <c r="S16" s="2" t="str">
        <f>if(isblank(rawdata!T16),"",if(countif(Mappings!$A$6:$A$250,"="&amp;rawdata!T16)&gt;0,vlookup(rawdata!T16,Mappings!$A$6:$B$250,2,false),rawdata!T16))</f>
        <v/>
      </c>
      <c r="T16" s="2" t="str">
        <f>if(isblank(rawdata!U16),"",if(countif(Mappings!$A$6:$A$250,"="&amp;rawdata!U16)&gt;0,vlookup(rawdata!U16,Mappings!$A$6:$B$250,2,false),rawdata!U16))</f>
        <v/>
      </c>
      <c r="U16" s="2" t="str">
        <f>if(isblank(rawdata!V16),"",if(countif(Mappings!$A$6:$A$250,"="&amp;rawdata!V16)&gt;0,vlookup(rawdata!V16,Mappings!$A$6:$B$250,2,false),rawdata!V16))</f>
        <v/>
      </c>
      <c r="V16" s="2" t="str">
        <f>if(isblank(rawdata!W16),"",if(countif(Mappings!$A$6:$A$250,"="&amp;rawdata!W16)&gt;0,vlookup(rawdata!W16,Mappings!$A$6:$B$250,2,false),rawdata!W16))</f>
        <v/>
      </c>
      <c r="W16" s="2" t="str">
        <f>if(isblank(rawdata!X16),"",if(countif(Mappings!$A$6:$A$250,"="&amp;rawdata!X16)&gt;0,vlookup(rawdata!X16,Mappings!$A$6:$B$250,2,false),rawdata!X16))</f>
        <v/>
      </c>
      <c r="X16" s="2" t="str">
        <f>if(isblank(rawdata!Y16),"",if(countif(Mappings!$A$6:$A$250,"="&amp;rawdata!Y16)&gt;0,vlookup(rawdata!Y16,Mappings!$A$6:$B$250,2,false),rawdata!Y16))</f>
        <v/>
      </c>
      <c r="Y16" s="2" t="str">
        <f>if(isblank(rawdata!Z16),"",if(countif(Mappings!$A$6:$A$250,"="&amp;rawdata!Z16)&gt;0,vlookup(rawdata!Z16,Mappings!$A$6:$B$250,2,false),rawdata!Z16))</f>
        <v/>
      </c>
      <c r="Z16" s="2" t="str">
        <f>if(isblank(rawdata!AA16),"",if(countif(Mappings!$A$6:$A$250,"="&amp;rawdata!AA16)&gt;0,vlookup(rawdata!AA16,Mappings!$A$6:$B$250,2,false),rawdata!AA16))</f>
        <v/>
      </c>
      <c r="AA16" s="2" t="str">
        <f>if(isblank(rawdata!AB16),"",if(countif(Mappings!$A$6:$A$250,"="&amp;rawdata!AB16)&gt;0,vlookup(rawdata!AB16,Mappings!$A$6:$B$250,2,false),rawdata!AB16))</f>
        <v/>
      </c>
    </row>
    <row r="17">
      <c r="B17" s="2" t="str">
        <f>rawdata!C17</f>
        <v>Interactive MultiTouch Sphere</v>
      </c>
      <c r="C17" s="2" t="str">
        <f>rawdata!D17</f>
        <v>Seeper</v>
      </c>
      <c r="D17" s="2" t="str">
        <f>rawdata!E17</f>
        <v>Exploring natural user interaction and ubiquitous computing to create multi-sensory experiences and memories.</v>
      </c>
      <c r="E17" s="11" t="str">
        <f>rawdata!F17</f>
        <v>http://seeper.com/</v>
      </c>
      <c r="F17" s="2" t="str">
        <f>rawdata!G17</f>
        <v/>
      </c>
      <c r="G17" s="2" t="str">
        <f>rawdata!H17</f>
        <v>2012</v>
      </c>
      <c r="H17" s="2" t="str">
        <f>rawdata!I17</f>
        <v>London, England</v>
      </c>
      <c r="I17" s="2" t="str">
        <f>if(isblank(rawdata!J17),"",if(countif(Mappings!$A$6:$A$250,"="&amp;rawdata!J17)&gt;0,vlookup(rawdata!J17,Mappings!$A$6:$B$250,2,false),rawdata!J17))</f>
        <v>form_installation</v>
      </c>
      <c r="J17" s="2" t="str">
        <f>if(isblank(rawdata!K17),"",if(countif(Mappings!$A$6:$A$250,"="&amp;rawdata!K17)&gt;0,vlookup(rawdata!K17,Mappings!$A$6:$B$250,2,false),rawdata!K17))</f>
        <v>function_touch</v>
      </c>
      <c r="K17" s="2" t="str">
        <f>if(isblank(rawdata!L17),"",if(countif(Mappings!$A$6:$A$250,"="&amp;rawdata!L17)&gt;0,vlookup(rawdata!L17,Mappings!$A$6:$B$250,2,false),rawdata!L17))</f>
        <v>gear_projector</v>
      </c>
      <c r="L17" s="2" t="str">
        <f>if(isblank(rawdata!M17),"",if(countif(Mappings!$A$6:$A$250,"="&amp;rawdata!M17)&gt;0,vlookup(rawdata!M17,Mappings!$A$6:$B$250,2,false),rawdata!M17))</f>
        <v>form_projection</v>
      </c>
      <c r="M17" s="2" t="str">
        <f>if(isblank(rawdata!N17),"",if(countif(Mappings!$A$6:$A$250,"="&amp;rawdata!N17)&gt;0,vlookup(rawdata!N17,Mappings!$A$6:$B$250,2,false),rawdata!N17))</f>
        <v>type_interactive</v>
      </c>
      <c r="N17" s="2" t="str">
        <f>if(isblank(rawdata!O17),"",if(countif(Mappings!$A$6:$A$250,"="&amp;rawdata!O17)&gt;0,vlookup(rawdata!O17,Mappings!$A$6:$B$250,2,false),rawdata!O17))</f>
        <v>tech_screen</v>
      </c>
      <c r="O17" s="2" t="str">
        <f>if(isblank(rawdata!P17),"",if(countif(Mappings!$A$6:$A$250,"="&amp;rawdata!P17)&gt;0,vlookup(rawdata!P17,Mappings!$A$6:$B$250,2,false),rawdata!P17))</f>
        <v>theme_tech</v>
      </c>
      <c r="P17" s="2" t="str">
        <f>if(isblank(rawdata!Q17),"",if(countif(Mappings!$A$6:$A$250,"="&amp;rawdata!Q17)&gt;0,vlookup(rawdata!Q17,Mappings!$A$6:$B$250,2,false),rawdata!Q17))</f>
        <v/>
      </c>
      <c r="Q17" s="2" t="str">
        <f>if(isblank(rawdata!R17),"",if(countif(Mappings!$A$6:$A$250,"="&amp;rawdata!R17)&gt;0,vlookup(rawdata!R17,Mappings!$A$6:$B$250,2,false),rawdata!R17))</f>
        <v/>
      </c>
      <c r="R17" s="2" t="str">
        <f>if(isblank(rawdata!S17),"",if(countif(Mappings!$A$6:$A$250,"="&amp;rawdata!S17)&gt;0,vlookup(rawdata!S17,Mappings!$A$6:$B$250,2,false),rawdata!S17))</f>
        <v/>
      </c>
      <c r="S17" s="2" t="str">
        <f>if(isblank(rawdata!T17),"",if(countif(Mappings!$A$6:$A$250,"="&amp;rawdata!T17)&gt;0,vlookup(rawdata!T17,Mappings!$A$6:$B$250,2,false),rawdata!T17))</f>
        <v/>
      </c>
      <c r="T17" s="2" t="str">
        <f>if(isblank(rawdata!U17),"",if(countif(Mappings!$A$6:$A$250,"="&amp;rawdata!U17)&gt;0,vlookup(rawdata!U17,Mappings!$A$6:$B$250,2,false),rawdata!U17))</f>
        <v/>
      </c>
      <c r="U17" s="2" t="str">
        <f>if(isblank(rawdata!V17),"",if(countif(Mappings!$A$6:$A$250,"="&amp;rawdata!V17)&gt;0,vlookup(rawdata!V17,Mappings!$A$6:$B$250,2,false),rawdata!V17))</f>
        <v/>
      </c>
      <c r="V17" s="2" t="str">
        <f>if(isblank(rawdata!W17),"",if(countif(Mappings!$A$6:$A$250,"="&amp;rawdata!W17)&gt;0,vlookup(rawdata!W17,Mappings!$A$6:$B$250,2,false),rawdata!W17))</f>
        <v/>
      </c>
      <c r="W17" s="2" t="str">
        <f>if(isblank(rawdata!X17),"",if(countif(Mappings!$A$6:$A$250,"="&amp;rawdata!X17)&gt;0,vlookup(rawdata!X17,Mappings!$A$6:$B$250,2,false),rawdata!X17))</f>
        <v/>
      </c>
      <c r="X17" s="2" t="str">
        <f>if(isblank(rawdata!Y17),"",if(countif(Mappings!$A$6:$A$250,"="&amp;rawdata!Y17)&gt;0,vlookup(rawdata!Y17,Mappings!$A$6:$B$250,2,false),rawdata!Y17))</f>
        <v/>
      </c>
      <c r="Y17" s="2" t="str">
        <f>if(isblank(rawdata!Z17),"",if(countif(Mappings!$A$6:$A$250,"="&amp;rawdata!Z17)&gt;0,vlookup(rawdata!Z17,Mappings!$A$6:$B$250,2,false),rawdata!Z17))</f>
        <v/>
      </c>
      <c r="Z17" s="2" t="str">
        <f>if(isblank(rawdata!AA17),"",if(countif(Mappings!$A$6:$A$250,"="&amp;rawdata!AA17)&gt;0,vlookup(rawdata!AA17,Mappings!$A$6:$B$250,2,false),rawdata!AA17))</f>
        <v/>
      </c>
      <c r="AA17" s="2" t="str">
        <f>if(isblank(rawdata!AB17),"",if(countif(Mappings!$A$6:$A$250,"="&amp;rawdata!AB17)&gt;0,vlookup(rawdata!AB17,Mappings!$A$6:$B$250,2,false),rawdata!AB17))</f>
        <v/>
      </c>
    </row>
    <row r="18">
      <c r="B18" s="2" t="str">
        <f>rawdata!C18</f>
        <v>SCATTERED PIXEL</v>
      </c>
      <c r="C18" s="2" t="str">
        <f>rawdata!D18</f>
        <v>Visual System </v>
      </c>
      <c r="D18" s="2" t="str">
        <f>rawdata!E18</f>
        <v>Scattered Pixels" is a new interactive volumetric install the Visual System group. Presented by the theater of the Agora Evry National Theatre - Essonne.</v>
      </c>
      <c r="E18" s="11" t="str">
        <f>rawdata!F18</f>
        <v>http://www.visualsystem.org/</v>
      </c>
      <c r="F18" s="2" t="str">
        <f>rawdata!G18</f>
        <v/>
      </c>
      <c r="G18" s="2" t="str">
        <f>rawdata!H18</f>
        <v>2009</v>
      </c>
      <c r="H18" s="2" t="str">
        <f>rawdata!I18</f>
        <v>Paris, France</v>
      </c>
      <c r="I18" s="2" t="str">
        <f>if(isblank(rawdata!J18),"",if(countif(Mappings!$A$6:$A$250,"="&amp;rawdata!J18)&gt;0,vlookup(rawdata!J18,Mappings!$A$6:$B$250,2,false),rawdata!J18))</f>
        <v>form_installation</v>
      </c>
      <c r="J18" s="2" t="str">
        <f>if(isblank(rawdata!K18),"",if(countif(Mappings!$A$6:$A$250,"="&amp;rawdata!K18)&gt;0,vlookup(rawdata!K18,Mappings!$A$6:$B$250,2,false),rawdata!K18))</f>
        <v>tech_lights</v>
      </c>
      <c r="K18" s="2" t="str">
        <f>if(isblank(rawdata!L18),"",if(countif(Mappings!$A$6:$A$250,"="&amp;rawdata!L18)&gt;0,vlookup(rawdata!L18,Mappings!$A$6:$B$250,2,false),rawdata!L18))</f>
        <v>form_sound</v>
      </c>
      <c r="L18" s="2" t="str">
        <f>if(isblank(rawdata!M18),"",if(countif(Mappings!$A$6:$A$250,"="&amp;rawdata!M18)&gt;0,vlookup(rawdata!M18,Mappings!$A$6:$B$250,2,false),rawdata!M18))</f>
        <v>gear_lights</v>
      </c>
      <c r="M18" s="2" t="str">
        <f>if(isblank(rawdata!N18),"",if(countif(Mappings!$A$6:$A$250,"="&amp;rawdata!N18)&gt;0,vlookup(rawdata!N18,Mappings!$A$6:$B$250,2,false),rawdata!N18))</f>
        <v>function_sound</v>
      </c>
      <c r="N18" s="2" t="str">
        <f>if(isblank(rawdata!O18),"",if(countif(Mappings!$A$6:$A$250,"="&amp;rawdata!O18)&gt;0,vlookup(rawdata!O18,Mappings!$A$6:$B$250,2,false),rawdata!O18))</f>
        <v>theme_futuristic</v>
      </c>
      <c r="O18" s="2" t="str">
        <f>if(isblank(rawdata!P18),"",if(countif(Mappings!$A$6:$A$250,"="&amp;rawdata!P18)&gt;0,vlookup(rawdata!P18,Mappings!$A$6:$B$250,2,false),rawdata!P18))</f>
        <v>type_commercial</v>
      </c>
      <c r="P18" s="2" t="str">
        <f>if(isblank(rawdata!Q18),"",if(countif(Mappings!$A$6:$A$250,"="&amp;rawdata!Q18)&gt;0,vlookup(rawdata!Q18,Mappings!$A$6:$B$250,2,false),rawdata!Q18))</f>
        <v/>
      </c>
      <c r="Q18" s="2" t="str">
        <f>if(isblank(rawdata!R18),"",if(countif(Mappings!$A$6:$A$250,"="&amp;rawdata!R18)&gt;0,vlookup(rawdata!R18,Mappings!$A$6:$B$250,2,false),rawdata!R18))</f>
        <v/>
      </c>
      <c r="R18" s="2" t="str">
        <f>if(isblank(rawdata!S18),"",if(countif(Mappings!$A$6:$A$250,"="&amp;rawdata!S18)&gt;0,vlookup(rawdata!S18,Mappings!$A$6:$B$250,2,false),rawdata!S18))</f>
        <v/>
      </c>
      <c r="S18" s="2" t="str">
        <f>if(isblank(rawdata!T18),"",if(countif(Mappings!$A$6:$A$250,"="&amp;rawdata!T18)&gt;0,vlookup(rawdata!T18,Mappings!$A$6:$B$250,2,false),rawdata!T18))</f>
        <v/>
      </c>
      <c r="T18" s="2" t="str">
        <f>if(isblank(rawdata!U18),"",if(countif(Mappings!$A$6:$A$250,"="&amp;rawdata!U18)&gt;0,vlookup(rawdata!U18,Mappings!$A$6:$B$250,2,false),rawdata!U18))</f>
        <v/>
      </c>
      <c r="U18" s="2" t="str">
        <f>if(isblank(rawdata!V18),"",if(countif(Mappings!$A$6:$A$250,"="&amp;rawdata!V18)&gt;0,vlookup(rawdata!V18,Mappings!$A$6:$B$250,2,false),rawdata!V18))</f>
        <v/>
      </c>
      <c r="V18" s="2" t="str">
        <f>if(isblank(rawdata!W18),"",if(countif(Mappings!$A$6:$A$250,"="&amp;rawdata!W18)&gt;0,vlookup(rawdata!W18,Mappings!$A$6:$B$250,2,false),rawdata!W18))</f>
        <v/>
      </c>
      <c r="W18" s="2" t="str">
        <f>if(isblank(rawdata!X18),"",if(countif(Mappings!$A$6:$A$250,"="&amp;rawdata!X18)&gt;0,vlookup(rawdata!X18,Mappings!$A$6:$B$250,2,false),rawdata!X18))</f>
        <v/>
      </c>
      <c r="X18" s="2" t="str">
        <f>if(isblank(rawdata!Y18),"",if(countif(Mappings!$A$6:$A$250,"="&amp;rawdata!Y18)&gt;0,vlookup(rawdata!Y18,Mappings!$A$6:$B$250,2,false),rawdata!Y18))</f>
        <v/>
      </c>
      <c r="Y18" s="2" t="str">
        <f>if(isblank(rawdata!Z18),"",if(countif(Mappings!$A$6:$A$250,"="&amp;rawdata!Z18)&gt;0,vlookup(rawdata!Z18,Mappings!$A$6:$B$250,2,false),rawdata!Z18))</f>
        <v/>
      </c>
      <c r="Z18" s="2" t="str">
        <f>if(isblank(rawdata!AA18),"",if(countif(Mappings!$A$6:$A$250,"="&amp;rawdata!AA18)&gt;0,vlookup(rawdata!AA18,Mappings!$A$6:$B$250,2,false),rawdata!AA18))</f>
        <v/>
      </c>
      <c r="AA18" s="2" t="str">
        <f>if(isblank(rawdata!AB18),"",if(countif(Mappings!$A$6:$A$250,"="&amp;rawdata!AB18)&gt;0,vlookup(rawdata!AB18,Mappings!$A$6:$B$250,2,false),rawdata!AB18))</f>
        <v/>
      </c>
    </row>
    <row r="19">
      <c r="B19" s="2" t="str">
        <f>rawdata!C19</f>
        <v>Digital Wallpaper</v>
      </c>
      <c r="C19" s="2" t="str">
        <f>rawdata!D19</f>
        <v>Strukt</v>
      </c>
      <c r="D19" s="2" t="str">
        <f>rawdata!E19</f>
        <v>Digital Wallpaper for Büro Hirzberger shop space. </v>
      </c>
      <c r="E19" s="11" t="str">
        <f>rawdata!F19</f>
        <v>http://strukt.com/portfolio/interactive-installations/</v>
      </c>
      <c r="F19" s="2" t="str">
        <f>rawdata!G19</f>
        <v/>
      </c>
      <c r="G19" s="2" t="str">
        <f>rawdata!H19</f>
        <v>2009</v>
      </c>
      <c r="H19" s="2" t="str">
        <f>rawdata!I19</f>
        <v>Vienna, austria</v>
      </c>
      <c r="I19" s="2" t="str">
        <f>if(isblank(rawdata!J19),"",if(countif(Mappings!$A$6:$A$250,"="&amp;rawdata!J19)&gt;0,vlookup(rawdata!J19,Mappings!$A$6:$B$250,2,false),rawdata!J19))</f>
        <v>form_installation</v>
      </c>
      <c r="J19" s="2" t="str">
        <f>if(isblank(rawdata!K19),"",if(countif(Mappings!$A$6:$A$250,"="&amp;rawdata!K19)&gt;0,vlookup(rawdata!K19,Mappings!$A$6:$B$250,2,false),rawdata!K19))</f>
        <v>gear_projector</v>
      </c>
      <c r="K19" s="2" t="str">
        <f>if(isblank(rawdata!L19),"",if(countif(Mappings!$A$6:$A$250,"="&amp;rawdata!L19)&gt;0,vlookup(rawdata!L19,Mappings!$A$6:$B$250,2,false),rawdata!L19))</f>
        <v>gear_projector</v>
      </c>
      <c r="L19" s="2" t="str">
        <f>if(isblank(rawdata!M19),"",if(countif(Mappings!$A$6:$A$250,"="&amp;rawdata!M19)&gt;0,vlookup(rawdata!M19,Mappings!$A$6:$B$250,2,false),rawdata!M19))</f>
        <v>tech_vvvv</v>
      </c>
      <c r="M19" s="2" t="str">
        <f>if(isblank(rawdata!N19),"",if(countif(Mappings!$A$6:$A$250,"="&amp;rawdata!N19)&gt;0,vlookup(rawdata!N19,Mappings!$A$6:$B$250,2,false),rawdata!N19))</f>
        <v>function_tough</v>
      </c>
      <c r="N19" s="2" t="str">
        <f>if(isblank(rawdata!O19),"",if(countif(Mappings!$A$6:$A$250,"="&amp;rawdata!O19)&gt;0,vlookup(rawdata!O19,Mappings!$A$6:$B$250,2,false),rawdata!O19))</f>
        <v>theme_tech</v>
      </c>
      <c r="O19" s="2" t="str">
        <f>if(isblank(rawdata!P19),"",if(countif(Mappings!$A$6:$A$250,"="&amp;rawdata!P19)&gt;0,vlookup(rawdata!P19,Mappings!$A$6:$B$250,2,false),rawdata!P19))</f>
        <v>type_commercial</v>
      </c>
      <c r="P19" s="2" t="str">
        <f>if(isblank(rawdata!Q19),"",if(countif(Mappings!$A$6:$A$250,"="&amp;rawdata!Q19)&gt;0,vlookup(rawdata!Q19,Mappings!$A$6:$B$250,2,false),rawdata!Q19))</f>
        <v/>
      </c>
      <c r="Q19" s="2" t="str">
        <f>if(isblank(rawdata!R19),"",if(countif(Mappings!$A$6:$A$250,"="&amp;rawdata!R19)&gt;0,vlookup(rawdata!R19,Mappings!$A$6:$B$250,2,false),rawdata!R19))</f>
        <v/>
      </c>
      <c r="R19" s="2" t="str">
        <f>if(isblank(rawdata!S19),"",if(countif(Mappings!$A$6:$A$250,"="&amp;rawdata!S19)&gt;0,vlookup(rawdata!S19,Mappings!$A$6:$B$250,2,false),rawdata!S19))</f>
        <v/>
      </c>
      <c r="S19" s="2" t="str">
        <f>if(isblank(rawdata!T19),"",if(countif(Mappings!$A$6:$A$250,"="&amp;rawdata!T19)&gt;0,vlookup(rawdata!T19,Mappings!$A$6:$B$250,2,false),rawdata!T19))</f>
        <v/>
      </c>
      <c r="T19" s="2" t="str">
        <f>if(isblank(rawdata!U19),"",if(countif(Mappings!$A$6:$A$250,"="&amp;rawdata!U19)&gt;0,vlookup(rawdata!U19,Mappings!$A$6:$B$250,2,false),rawdata!U19))</f>
        <v/>
      </c>
      <c r="U19" s="2" t="str">
        <f>if(isblank(rawdata!V19),"",if(countif(Mappings!$A$6:$A$250,"="&amp;rawdata!V19)&gt;0,vlookup(rawdata!V19,Mappings!$A$6:$B$250,2,false),rawdata!V19))</f>
        <v/>
      </c>
      <c r="V19" s="2" t="str">
        <f>if(isblank(rawdata!W19),"",if(countif(Mappings!$A$6:$A$250,"="&amp;rawdata!W19)&gt;0,vlookup(rawdata!W19,Mappings!$A$6:$B$250,2,false),rawdata!W19))</f>
        <v/>
      </c>
      <c r="W19" s="2" t="str">
        <f>if(isblank(rawdata!X19),"",if(countif(Mappings!$A$6:$A$250,"="&amp;rawdata!X19)&gt;0,vlookup(rawdata!X19,Mappings!$A$6:$B$250,2,false),rawdata!X19))</f>
        <v/>
      </c>
      <c r="X19" s="2" t="str">
        <f>if(isblank(rawdata!Y19),"",if(countif(Mappings!$A$6:$A$250,"="&amp;rawdata!Y19)&gt;0,vlookup(rawdata!Y19,Mappings!$A$6:$B$250,2,false),rawdata!Y19))</f>
        <v/>
      </c>
      <c r="Y19" s="2" t="str">
        <f>if(isblank(rawdata!Z19),"",if(countif(Mappings!$A$6:$A$250,"="&amp;rawdata!Z19)&gt;0,vlookup(rawdata!Z19,Mappings!$A$6:$B$250,2,false),rawdata!Z19))</f>
        <v/>
      </c>
      <c r="Z19" s="2" t="str">
        <f>if(isblank(rawdata!AA19),"",if(countif(Mappings!$A$6:$A$250,"="&amp;rawdata!AA19)&gt;0,vlookup(rawdata!AA19,Mappings!$A$6:$B$250,2,false),rawdata!AA19))</f>
        <v/>
      </c>
      <c r="AA19" s="2" t="str">
        <f>if(isblank(rawdata!AB19),"",if(countif(Mappings!$A$6:$A$250,"="&amp;rawdata!AB19)&gt;0,vlookup(rawdata!AB19,Mappings!$A$6:$B$250,2,false),rawdata!AB19))</f>
        <v/>
      </c>
    </row>
    <row r="20">
      <c r="B20" s="2" t="str">
        <f>rawdata!C20</f>
        <v>3X5X8</v>
      </c>
      <c r="C20" s="2" t="str">
        <f>rawdata!D20</f>
        <v>Visual System </v>
      </c>
      <c r="D20" s="2" t="str">
        <f>rawdata!E20</f>
        <v>Interactive installation at Galerie ISDN Causa ( Paris ) . It captures video from your mobile phone and turns them into light device .</v>
      </c>
      <c r="E20" s="11" t="str">
        <f>rawdata!F20</f>
        <v>http://www.visualsystem.org/3X5X8</v>
      </c>
      <c r="F20" s="2" t="str">
        <f>rawdata!G20</f>
        <v/>
      </c>
      <c r="G20" s="2" t="str">
        <f>rawdata!H20</f>
        <v>2009</v>
      </c>
      <c r="H20" s="2" t="str">
        <f>rawdata!I20</f>
        <v>Paris,France</v>
      </c>
      <c r="I20" s="2" t="str">
        <f>if(isblank(rawdata!J20),"",if(countif(Mappings!$A$6:$A$250,"="&amp;rawdata!J20)&gt;0,vlookup(rawdata!J20,Mappings!$A$6:$B$250,2,false),rawdata!J20))</f>
        <v>form_installation</v>
      </c>
      <c r="J20" s="2" t="str">
        <f>if(isblank(rawdata!K20),"",if(countif(Mappings!$A$6:$A$250,"="&amp;rawdata!K20)&gt;0,vlookup(rawdata!K20,Mappings!$A$6:$B$250,2,false),rawdata!K20))</f>
        <v>form_interactive</v>
      </c>
      <c r="K20" s="2" t="str">
        <f>if(isblank(rawdata!L20),"",if(countif(Mappings!$A$6:$A$250,"="&amp;rawdata!L20)&gt;0,vlookup(rawdata!L20,Mappings!$A$6:$B$250,2,false),rawdata!L20))</f>
        <v>tech_projection</v>
      </c>
      <c r="L20" s="2" t="str">
        <f>if(isblank(rawdata!M20),"",if(countif(Mappings!$A$6:$A$250,"="&amp;rawdata!M20)&gt;0,vlookup(rawdata!M20,Mappings!$A$6:$B$250,2,false),rawdata!M20))</f>
        <v>tech_lights</v>
      </c>
      <c r="M20" s="2" t="str">
        <f>if(isblank(rawdata!N20),"",if(countif(Mappings!$A$6:$A$250,"="&amp;rawdata!N20)&gt;0,vlookup(rawdata!N20,Mappings!$A$6:$B$250,2,false),rawdata!N20))</f>
        <v>tech_lights</v>
      </c>
      <c r="N20" s="2" t="str">
        <f>if(isblank(rawdata!O20),"",if(countif(Mappings!$A$6:$A$250,"="&amp;rawdata!O20)&gt;0,vlookup(rawdata!O20,Mappings!$A$6:$B$250,2,false),rawdata!O20))</f>
        <v>gear_projector</v>
      </c>
      <c r="O20" s="2" t="str">
        <f>if(isblank(rawdata!P20),"",if(countif(Mappings!$A$6:$A$250,"="&amp;rawdata!P20)&gt;0,vlookup(rawdata!P20,Mappings!$A$6:$B$250,2,false),rawdata!P20))</f>
        <v>form_video</v>
      </c>
      <c r="P20" s="2" t="str">
        <f>if(isblank(rawdata!Q20),"",if(countif(Mappings!$A$6:$A$250,"="&amp;rawdata!Q20)&gt;0,vlookup(rawdata!Q20,Mappings!$A$6:$B$250,2,false),rawdata!Q20))</f>
        <v>function_touch</v>
      </c>
      <c r="Q20" s="2" t="str">
        <f>if(isblank(rawdata!R20),"",if(countif(Mappings!$A$6:$A$250,"="&amp;rawdata!R20)&gt;0,vlookup(rawdata!R20,Mappings!$A$6:$B$250,2,false),rawdata!R20))</f>
        <v>type_interactive</v>
      </c>
      <c r="R20" s="2" t="str">
        <f>if(isblank(rawdata!S20),"",if(countif(Mappings!$A$6:$A$250,"="&amp;rawdata!S20)&gt;0,vlookup(rawdata!S20,Mappings!$A$6:$B$250,2,false),rawdata!S20))</f>
        <v>theme_tech</v>
      </c>
      <c r="S20" s="2" t="str">
        <f>if(isblank(rawdata!T20),"",if(countif(Mappings!$A$6:$A$250,"="&amp;rawdata!T20)&gt;0,vlookup(rawdata!T20,Mappings!$A$6:$B$250,2,false),rawdata!T20))</f>
        <v/>
      </c>
      <c r="T20" s="2" t="str">
        <f>if(isblank(rawdata!U20),"",if(countif(Mappings!$A$6:$A$250,"="&amp;rawdata!U20)&gt;0,vlookup(rawdata!U20,Mappings!$A$6:$B$250,2,false),rawdata!U20))</f>
        <v/>
      </c>
      <c r="U20" s="2" t="str">
        <f>if(isblank(rawdata!V20),"",if(countif(Mappings!$A$6:$A$250,"="&amp;rawdata!V20)&gt;0,vlookup(rawdata!V20,Mappings!$A$6:$B$250,2,false),rawdata!V20))</f>
        <v/>
      </c>
      <c r="V20" s="2" t="str">
        <f>if(isblank(rawdata!W20),"",if(countif(Mappings!$A$6:$A$250,"="&amp;rawdata!W20)&gt;0,vlookup(rawdata!W20,Mappings!$A$6:$B$250,2,false),rawdata!W20))</f>
        <v/>
      </c>
      <c r="W20" s="2" t="str">
        <f>if(isblank(rawdata!X20),"",if(countif(Mappings!$A$6:$A$250,"="&amp;rawdata!X20)&gt;0,vlookup(rawdata!X20,Mappings!$A$6:$B$250,2,false),rawdata!X20))</f>
        <v/>
      </c>
      <c r="X20" s="2" t="str">
        <f>if(isblank(rawdata!Y20),"",if(countif(Mappings!$A$6:$A$250,"="&amp;rawdata!Y20)&gt;0,vlookup(rawdata!Y20,Mappings!$A$6:$B$250,2,false),rawdata!Y20))</f>
        <v/>
      </c>
      <c r="Y20" s="2" t="str">
        <f>if(isblank(rawdata!Z20),"",if(countif(Mappings!$A$6:$A$250,"="&amp;rawdata!Z20)&gt;0,vlookup(rawdata!Z20,Mappings!$A$6:$B$250,2,false),rawdata!Z20))</f>
        <v/>
      </c>
      <c r="Z20" s="2" t="str">
        <f>if(isblank(rawdata!AA20),"",if(countif(Mappings!$A$6:$A$250,"="&amp;rawdata!AA20)&gt;0,vlookup(rawdata!AA20,Mappings!$A$6:$B$250,2,false),rawdata!AA20))</f>
        <v/>
      </c>
      <c r="AA20" s="2" t="str">
        <f>if(isblank(rawdata!AB20),"",if(countif(Mappings!$A$6:$A$250,"="&amp;rawdata!AB20)&gt;0,vlookup(rawdata!AB20,Mappings!$A$6:$B$250,2,false),rawdata!AB20))</f>
        <v/>
      </c>
    </row>
    <row r="21">
      <c r="B21" s="2" t="str">
        <f>rawdata!C21</f>
        <v>LIGHT WHISPER</v>
      </c>
      <c r="C21" s="2" t="str">
        <f>rawdata!D21</f>
        <v>Visual System </v>
      </c>
      <c r="D21" s="2" t="str">
        <f>rawdata!E21</f>
        <v>Whisper Light is constantly changing depending on the light and the viewer's position : At the crossroads of art and light whisper technology provides an image "high tech"</v>
      </c>
      <c r="E21" s="11" t="str">
        <f>rawdata!F21</f>
        <v>http://www.visualsystem.org/LIGHT-WHISPER</v>
      </c>
      <c r="F21" s="2" t="str">
        <f>rawdata!G21</f>
        <v/>
      </c>
      <c r="G21" s="2" t="str">
        <f>rawdata!H21</f>
        <v>2009</v>
      </c>
      <c r="H21" s="2" t="str">
        <f>rawdata!I21</f>
        <v>Paris,France</v>
      </c>
      <c r="I21" s="2" t="str">
        <f>if(isblank(rawdata!J21),"",if(countif(Mappings!$A$6:$A$250,"="&amp;rawdata!J21)&gt;0,vlookup(rawdata!J21,Mappings!$A$6:$B$250,2,false),rawdata!J21))</f>
        <v>form_installation</v>
      </c>
      <c r="J21" s="2" t="str">
        <f>if(isblank(rawdata!K21),"",if(countif(Mappings!$A$6:$A$250,"="&amp;rawdata!K21)&gt;0,vlookup(rawdata!K21,Mappings!$A$6:$B$250,2,false),rawdata!K21))</f>
        <v>tech_lights</v>
      </c>
      <c r="K21" s="2" t="str">
        <f>if(isblank(rawdata!L21),"",if(countif(Mappings!$A$6:$A$250,"="&amp;rawdata!L21)&gt;0,vlookup(rawdata!L21,Mappings!$A$6:$B$250,2,false),rawdata!L21))</f>
        <v>form_signage</v>
      </c>
      <c r="L21" s="2" t="str">
        <f>if(isblank(rawdata!M21),"",if(countif(Mappings!$A$6:$A$250,"="&amp;rawdata!M21)&gt;0,vlookup(rawdata!M21,Mappings!$A$6:$B$250,2,false),rawdata!M21))</f>
        <v>tech_lights</v>
      </c>
      <c r="M21" s="2" t="str">
        <f>if(isblank(rawdata!N21),"",if(countif(Mappings!$A$6:$A$250,"="&amp;rawdata!N21)&gt;0,vlookup(rawdata!N21,Mappings!$A$6:$B$250,2,false),rawdata!N21))</f>
        <v>function_motion</v>
      </c>
      <c r="N21" s="2" t="str">
        <f>if(isblank(rawdata!O21),"",if(countif(Mappings!$A$6:$A$250,"="&amp;rawdata!O21)&gt;0,vlookup(rawdata!O21,Mappings!$A$6:$B$250,2,false),rawdata!O21))</f>
        <v>gear_lights</v>
      </c>
      <c r="O21" s="2" t="str">
        <f>if(isblank(rawdata!P21),"",if(countif(Mappings!$A$6:$A$250,"="&amp;rawdata!P21)&gt;0,vlookup(rawdata!P21,Mappings!$A$6:$B$250,2,false),rawdata!P21))</f>
        <v>type_commercial</v>
      </c>
      <c r="P21" s="2" t="str">
        <f>if(isblank(rawdata!Q21),"",if(countif(Mappings!$A$6:$A$250,"="&amp;rawdata!Q21)&gt;0,vlookup(rawdata!Q21,Mappings!$A$6:$B$250,2,false),rawdata!Q21))</f>
        <v>theme_futuristic</v>
      </c>
      <c r="Q21" s="2" t="str">
        <f>if(isblank(rawdata!R21),"",if(countif(Mappings!$A$6:$A$250,"="&amp;rawdata!R21)&gt;0,vlookup(rawdata!R21,Mappings!$A$6:$B$250,2,false),rawdata!R21))</f>
        <v/>
      </c>
      <c r="R21" s="2" t="str">
        <f>if(isblank(rawdata!S21),"",if(countif(Mappings!$A$6:$A$250,"="&amp;rawdata!S21)&gt;0,vlookup(rawdata!S21,Mappings!$A$6:$B$250,2,false),rawdata!S21))</f>
        <v/>
      </c>
      <c r="S21" s="2" t="str">
        <f>if(isblank(rawdata!T21),"",if(countif(Mappings!$A$6:$A$250,"="&amp;rawdata!T21)&gt;0,vlookup(rawdata!T21,Mappings!$A$6:$B$250,2,false),rawdata!T21))</f>
        <v/>
      </c>
      <c r="T21" s="2" t="str">
        <f>if(isblank(rawdata!U21),"",if(countif(Mappings!$A$6:$A$250,"="&amp;rawdata!U21)&gt;0,vlookup(rawdata!U21,Mappings!$A$6:$B$250,2,false),rawdata!U21))</f>
        <v/>
      </c>
      <c r="U21" s="2" t="str">
        <f>if(isblank(rawdata!V21),"",if(countif(Mappings!$A$6:$A$250,"="&amp;rawdata!V21)&gt;0,vlookup(rawdata!V21,Mappings!$A$6:$B$250,2,false),rawdata!V21))</f>
        <v/>
      </c>
      <c r="V21" s="2" t="str">
        <f>if(isblank(rawdata!W21),"",if(countif(Mappings!$A$6:$A$250,"="&amp;rawdata!W21)&gt;0,vlookup(rawdata!W21,Mappings!$A$6:$B$250,2,false),rawdata!W21))</f>
        <v/>
      </c>
      <c r="W21" s="2" t="str">
        <f>if(isblank(rawdata!X21),"",if(countif(Mappings!$A$6:$A$250,"="&amp;rawdata!X21)&gt;0,vlookup(rawdata!X21,Mappings!$A$6:$B$250,2,false),rawdata!X21))</f>
        <v/>
      </c>
      <c r="X21" s="2" t="str">
        <f>if(isblank(rawdata!Y21),"",if(countif(Mappings!$A$6:$A$250,"="&amp;rawdata!Y21)&gt;0,vlookup(rawdata!Y21,Mappings!$A$6:$B$250,2,false),rawdata!Y21))</f>
        <v/>
      </c>
      <c r="Y21" s="2" t="str">
        <f>if(isblank(rawdata!Z21),"",if(countif(Mappings!$A$6:$A$250,"="&amp;rawdata!Z21)&gt;0,vlookup(rawdata!Z21,Mappings!$A$6:$B$250,2,false),rawdata!Z21))</f>
        <v/>
      </c>
      <c r="Z21" s="2" t="str">
        <f>if(isblank(rawdata!AA21),"",if(countif(Mappings!$A$6:$A$250,"="&amp;rawdata!AA21)&gt;0,vlookup(rawdata!AA21,Mappings!$A$6:$B$250,2,false),rawdata!AA21))</f>
        <v/>
      </c>
      <c r="AA21" s="2" t="str">
        <f>if(isblank(rawdata!AB21),"",if(countif(Mappings!$A$6:$A$250,"="&amp;rawdata!AB21)&gt;0,vlookup(rawdata!AB21,Mappings!$A$6:$B$250,2,false),rawdata!AB21))</f>
        <v/>
      </c>
    </row>
    <row r="22">
      <c r="B22" s="2" t="str">
        <f>rawdata!C22</f>
        <v>MACY'S</v>
      </c>
      <c r="C22" s="2" t="str">
        <f>rawdata!D22</f>
        <v>Visual System </v>
      </c>
      <c r="D22" s="2" t="str">
        <f>rawdata!E22</f>
        <v>Eleven French and American artists have been invited to create installations especially for these highly visible showcase windows.</v>
      </c>
      <c r="E22" s="11" t="str">
        <f>rawdata!F22</f>
        <v>http://www.visualsystem.org/MACY-S</v>
      </c>
      <c r="F22" s="2" t="str">
        <f>rawdata!G22</f>
        <v/>
      </c>
      <c r="G22" s="2" t="str">
        <f>rawdata!H22</f>
        <v>2009</v>
      </c>
      <c r="H22" s="2" t="str">
        <f>rawdata!I22</f>
        <v>Paris,France</v>
      </c>
      <c r="I22" s="2" t="str">
        <f>if(isblank(rawdata!J22),"",if(countif(Mappings!$A$6:$A$250,"="&amp;rawdata!J22)&gt;0,vlookup(rawdata!J22,Mappings!$A$6:$B$250,2,false),rawdata!J22))</f>
        <v>form_installation</v>
      </c>
      <c r="J22" s="2" t="str">
        <f>if(isblank(rawdata!K22),"",if(countif(Mappings!$A$6:$A$250,"="&amp;rawdata!K22)&gt;0,vlookup(rawdata!K22,Mappings!$A$6:$B$250,2,false),rawdata!K22))</f>
        <v>tech_lights</v>
      </c>
      <c r="K22" s="2" t="str">
        <f>if(isblank(rawdata!L22),"",if(countif(Mappings!$A$6:$A$250,"="&amp;rawdata!L22)&gt;0,vlookup(rawdata!L22,Mappings!$A$6:$B$250,2,false),rawdata!L22))</f>
        <v>type_commercial</v>
      </c>
      <c r="L22" s="2" t="str">
        <f>if(isblank(rawdata!M22),"",if(countif(Mappings!$A$6:$A$250,"="&amp;rawdata!M22)&gt;0,vlookup(rawdata!M22,Mappings!$A$6:$B$250,2,false),rawdata!M22))</f>
        <v>tech_lights</v>
      </c>
      <c r="M22" s="2" t="str">
        <f>if(isblank(rawdata!N22),"",if(countif(Mappings!$A$6:$A$250,"="&amp;rawdata!N22)&gt;0,vlookup(rawdata!N22,Mappings!$A$6:$B$250,2,false),rawdata!N22))</f>
        <v>function_sound</v>
      </c>
      <c r="N22" s="2" t="str">
        <f>if(isblank(rawdata!O22),"",if(countif(Mappings!$A$6:$A$250,"="&amp;rawdata!O22)&gt;0,vlookup(rawdata!O22,Mappings!$A$6:$B$250,2,false),rawdata!O22))</f>
        <v>gear_lights</v>
      </c>
      <c r="O22" s="2" t="str">
        <f>if(isblank(rawdata!P22),"",if(countif(Mappings!$A$6:$A$250,"="&amp;rawdata!P22)&gt;0,vlookup(rawdata!P22,Mappings!$A$6:$B$250,2,false),rawdata!P22))</f>
        <v>theme_tech</v>
      </c>
      <c r="P22" s="2" t="str">
        <f>if(isblank(rawdata!Q22),"",if(countif(Mappings!$A$6:$A$250,"="&amp;rawdata!Q22)&gt;0,vlookup(rawdata!Q22,Mappings!$A$6:$B$250,2,false),rawdata!Q22))</f>
        <v/>
      </c>
      <c r="Q22" s="2" t="str">
        <f>if(isblank(rawdata!R22),"",if(countif(Mappings!$A$6:$A$250,"="&amp;rawdata!R22)&gt;0,vlookup(rawdata!R22,Mappings!$A$6:$B$250,2,false),rawdata!R22))</f>
        <v/>
      </c>
      <c r="R22" s="2" t="str">
        <f>if(isblank(rawdata!S22),"",if(countif(Mappings!$A$6:$A$250,"="&amp;rawdata!S22)&gt;0,vlookup(rawdata!S22,Mappings!$A$6:$B$250,2,false),rawdata!S22))</f>
        <v/>
      </c>
      <c r="S22" s="2" t="str">
        <f>if(isblank(rawdata!T22),"",if(countif(Mappings!$A$6:$A$250,"="&amp;rawdata!T22)&gt;0,vlookup(rawdata!T22,Mappings!$A$6:$B$250,2,false),rawdata!T22))</f>
        <v/>
      </c>
      <c r="T22" s="2" t="str">
        <f>if(isblank(rawdata!U22),"",if(countif(Mappings!$A$6:$A$250,"="&amp;rawdata!U22)&gt;0,vlookup(rawdata!U22,Mappings!$A$6:$B$250,2,false),rawdata!U22))</f>
        <v/>
      </c>
      <c r="U22" s="2" t="str">
        <f>if(isblank(rawdata!V22),"",if(countif(Mappings!$A$6:$A$250,"="&amp;rawdata!V22)&gt;0,vlookup(rawdata!V22,Mappings!$A$6:$B$250,2,false),rawdata!V22))</f>
        <v/>
      </c>
      <c r="V22" s="2" t="str">
        <f>if(isblank(rawdata!W22),"",if(countif(Mappings!$A$6:$A$250,"="&amp;rawdata!W22)&gt;0,vlookup(rawdata!W22,Mappings!$A$6:$B$250,2,false),rawdata!W22))</f>
        <v/>
      </c>
      <c r="W22" s="2" t="str">
        <f>if(isblank(rawdata!X22),"",if(countif(Mappings!$A$6:$A$250,"="&amp;rawdata!X22)&gt;0,vlookup(rawdata!X22,Mappings!$A$6:$B$250,2,false),rawdata!X22))</f>
        <v/>
      </c>
      <c r="X22" s="2" t="str">
        <f>if(isblank(rawdata!Y22),"",if(countif(Mappings!$A$6:$A$250,"="&amp;rawdata!Y22)&gt;0,vlookup(rawdata!Y22,Mappings!$A$6:$B$250,2,false),rawdata!Y22))</f>
        <v/>
      </c>
      <c r="Y22" s="2" t="str">
        <f>if(isblank(rawdata!Z22),"",if(countif(Mappings!$A$6:$A$250,"="&amp;rawdata!Z22)&gt;0,vlookup(rawdata!Z22,Mappings!$A$6:$B$250,2,false),rawdata!Z22))</f>
        <v/>
      </c>
      <c r="Z22" s="2" t="str">
        <f>if(isblank(rawdata!AA22),"",if(countif(Mappings!$A$6:$A$250,"="&amp;rawdata!AA22)&gt;0,vlookup(rawdata!AA22,Mappings!$A$6:$B$250,2,false),rawdata!AA22))</f>
        <v/>
      </c>
      <c r="AA22" s="2" t="str">
        <f>if(isblank(rawdata!AB22),"",if(countif(Mappings!$A$6:$A$250,"="&amp;rawdata!AB22)&gt;0,vlookup(rawdata!AB22,Mappings!$A$6:$B$250,2,false),rawdata!AB22))</f>
        <v/>
      </c>
    </row>
    <row r="23">
      <c r="B23" s="2" t="str">
        <f>rawdata!C23</f>
        <v>A DIGITAL EXPERIENCE</v>
      </c>
      <c r="C23" s="2" t="str">
        <f>rawdata!D23</f>
        <v>Visual System </v>
      </c>
      <c r="D23" s="2" t="str">
        <f>rawdata!E23</f>
        <v>Here is a first insight of our exhibition at FIAF galery in New York City, a longer video will follow.</v>
      </c>
      <c r="E23" s="11" t="str">
        <f>rawdata!F23</f>
        <v>http://www.visualsystem.org/A-DIGITAL-EXPERIENCE</v>
      </c>
      <c r="F23" s="2" t="str">
        <f>rawdata!G23</f>
        <v/>
      </c>
      <c r="G23" s="2" t="str">
        <f>rawdata!H23</f>
        <v>2009</v>
      </c>
      <c r="H23" s="2" t="str">
        <f>rawdata!I23</f>
        <v>Paris,France</v>
      </c>
      <c r="I23" s="2" t="str">
        <f>if(isblank(rawdata!J23),"",if(countif(Mappings!$A$6:$A$250,"="&amp;rawdata!J23)&gt;0,vlookup(rawdata!J23,Mappings!$A$6:$B$250,2,false),rawdata!J23))</f>
        <v>form_installation</v>
      </c>
      <c r="J23" s="2" t="str">
        <f>if(isblank(rawdata!K23),"",if(countif(Mappings!$A$6:$A$250,"="&amp;rawdata!K23)&gt;0,vlookup(rawdata!K23,Mappings!$A$6:$B$250,2,false),rawdata!K23))</f>
        <v>tech_lights</v>
      </c>
      <c r="K23" s="2" t="str">
        <f>if(isblank(rawdata!L23),"",if(countif(Mappings!$A$6:$A$250,"="&amp;rawdata!L23)&gt;0,vlookup(rawdata!L23,Mappings!$A$6:$B$250,2,false),rawdata!L23))</f>
        <v>type_commercial</v>
      </c>
      <c r="L23" s="2" t="str">
        <f>if(isblank(rawdata!M23),"",if(countif(Mappings!$A$6:$A$250,"="&amp;rawdata!M23)&gt;0,vlookup(rawdata!M23,Mappings!$A$6:$B$250,2,false),rawdata!M23))</f>
        <v>tech_lights</v>
      </c>
      <c r="M23" s="2" t="str">
        <f>if(isblank(rawdata!N23),"",if(countif(Mappings!$A$6:$A$250,"="&amp;rawdata!N23)&gt;0,vlookup(rawdata!N23,Mappings!$A$6:$B$250,2,false),rawdata!N23))</f>
        <v>function_touch</v>
      </c>
      <c r="N23" s="2" t="str">
        <f>if(isblank(rawdata!O23),"",if(countif(Mappings!$A$6:$A$250,"="&amp;rawdata!O23)&gt;0,vlookup(rawdata!O23,Mappings!$A$6:$B$250,2,false),rawdata!O23))</f>
        <v>gear_screen</v>
      </c>
      <c r="O23" s="2" t="str">
        <f>if(isblank(rawdata!P23),"",if(countif(Mappings!$A$6:$A$250,"="&amp;rawdata!P23)&gt;0,vlookup(rawdata!P23,Mappings!$A$6:$B$250,2,false),rawdata!P23))</f>
        <v>theme_tech</v>
      </c>
      <c r="P23" s="2" t="str">
        <f>if(isblank(rawdata!Q23),"",if(countif(Mappings!$A$6:$A$250,"="&amp;rawdata!Q23)&gt;0,vlookup(rawdata!Q23,Mappings!$A$6:$B$250,2,false),rawdata!Q23))</f>
        <v/>
      </c>
      <c r="Q23" s="2" t="str">
        <f>if(isblank(rawdata!R23),"",if(countif(Mappings!$A$6:$A$250,"="&amp;rawdata!R23)&gt;0,vlookup(rawdata!R23,Mappings!$A$6:$B$250,2,false),rawdata!R23))</f>
        <v/>
      </c>
      <c r="R23" s="2" t="str">
        <f>if(isblank(rawdata!S23),"",if(countif(Mappings!$A$6:$A$250,"="&amp;rawdata!S23)&gt;0,vlookup(rawdata!S23,Mappings!$A$6:$B$250,2,false),rawdata!S23))</f>
        <v/>
      </c>
      <c r="S23" s="2" t="str">
        <f>if(isblank(rawdata!T23),"",if(countif(Mappings!$A$6:$A$250,"="&amp;rawdata!T23)&gt;0,vlookup(rawdata!T23,Mappings!$A$6:$B$250,2,false),rawdata!T23))</f>
        <v/>
      </c>
      <c r="T23" s="2" t="str">
        <f>if(isblank(rawdata!U23),"",if(countif(Mappings!$A$6:$A$250,"="&amp;rawdata!U23)&gt;0,vlookup(rawdata!U23,Mappings!$A$6:$B$250,2,false),rawdata!U23))</f>
        <v/>
      </c>
      <c r="U23" s="2" t="str">
        <f>if(isblank(rawdata!V23),"",if(countif(Mappings!$A$6:$A$250,"="&amp;rawdata!V23)&gt;0,vlookup(rawdata!V23,Mappings!$A$6:$B$250,2,false),rawdata!V23))</f>
        <v/>
      </c>
      <c r="V23" s="2" t="str">
        <f>if(isblank(rawdata!W23),"",if(countif(Mappings!$A$6:$A$250,"="&amp;rawdata!W23)&gt;0,vlookup(rawdata!W23,Mappings!$A$6:$B$250,2,false),rawdata!W23))</f>
        <v/>
      </c>
      <c r="W23" s="2" t="str">
        <f>if(isblank(rawdata!X23),"",if(countif(Mappings!$A$6:$A$250,"="&amp;rawdata!X23)&gt;0,vlookup(rawdata!X23,Mappings!$A$6:$B$250,2,false),rawdata!X23))</f>
        <v/>
      </c>
      <c r="X23" s="2" t="str">
        <f>if(isblank(rawdata!Y23),"",if(countif(Mappings!$A$6:$A$250,"="&amp;rawdata!Y23)&gt;0,vlookup(rawdata!Y23,Mappings!$A$6:$B$250,2,false),rawdata!Y23))</f>
        <v/>
      </c>
      <c r="Y23" s="2" t="str">
        <f>if(isblank(rawdata!Z23),"",if(countif(Mappings!$A$6:$A$250,"="&amp;rawdata!Z23)&gt;0,vlookup(rawdata!Z23,Mappings!$A$6:$B$250,2,false),rawdata!Z23))</f>
        <v/>
      </c>
      <c r="Z23" s="2" t="str">
        <f>if(isblank(rawdata!AA23),"",if(countif(Mappings!$A$6:$A$250,"="&amp;rawdata!AA23)&gt;0,vlookup(rawdata!AA23,Mappings!$A$6:$B$250,2,false),rawdata!AA23))</f>
        <v/>
      </c>
      <c r="AA23" s="2" t="str">
        <f>if(isblank(rawdata!AB23),"",if(countif(Mappings!$A$6:$A$250,"="&amp;rawdata!AB23)&gt;0,vlookup(rawdata!AB23,Mappings!$A$6:$B$250,2,false),rawdata!AB23))</f>
        <v/>
      </c>
    </row>
    <row r="24">
      <c r="B24" s="2" t="str">
        <f>rawdata!C24</f>
        <v>48x48</v>
      </c>
      <c r="C24" s="2" t="str">
        <f>rawdata!D24</f>
        <v>Visual System </v>
      </c>
      <c r="D24" s="2" t="str">
        <f>rawdata!E24</f>
        <v>Digitalnights Singapore 2010 - 48X48 on the famous Orchard Road</v>
      </c>
      <c r="E24" s="11" t="str">
        <f>rawdata!F24</f>
        <v>http://www.visualsystem.org/48X48-1</v>
      </c>
      <c r="F24" s="2" t="str">
        <f>rawdata!G24</f>
        <v/>
      </c>
      <c r="G24" s="2" t="str">
        <f>rawdata!H24</f>
        <v>2010</v>
      </c>
      <c r="H24" s="2" t="str">
        <f>rawdata!I24</f>
        <v>Singapore</v>
      </c>
      <c r="I24" s="2" t="str">
        <f>if(isblank(rawdata!J24),"",if(countif(Mappings!$A$6:$A$250,"="&amp;rawdata!J24)&gt;0,vlookup(rawdata!J24,Mappings!$A$6:$B$250,2,false),rawdata!J24))</f>
        <v>form_installation</v>
      </c>
      <c r="J24" s="2" t="str">
        <f>if(isblank(rawdata!K24),"",if(countif(Mappings!$A$6:$A$250,"="&amp;rawdata!K24)&gt;0,vlookup(rawdata!K24,Mappings!$A$6:$B$250,2,false),rawdata!K24))</f>
        <v>tech_lights</v>
      </c>
      <c r="K24" s="2" t="str">
        <f>if(isblank(rawdata!L24),"",if(countif(Mappings!$A$6:$A$250,"="&amp;rawdata!L24)&gt;0,vlookup(rawdata!L24,Mappings!$A$6:$B$250,2,false),rawdata!L24))</f>
        <v>tech_lights</v>
      </c>
      <c r="L24" s="2" t="str">
        <f>if(isblank(rawdata!L24),"",if(countif(Mappings!$A$6:$A$250,"="&amp;rawdata!L24)&gt;0,vlookup(rawdata!L24,Mappings!$A$6:$B$250,2,false),rawdata!L24))</f>
        <v>tech_lights</v>
      </c>
      <c r="M24" s="2" t="str">
        <f>if(isblank(rawdata!M24),"",if(countif(Mappings!$A$6:$A$250,"="&amp;rawdata!M24)&gt;0,vlookup(rawdata!M24,Mappings!$A$6:$B$250,2,false),rawdata!M24))</f>
        <v>tech_lights</v>
      </c>
      <c r="N24" s="2" t="str">
        <f>if(isblank(rawdata!N24),"",if(countif(Mappings!$A$6:$A$250,"="&amp;rawdata!N24)&gt;0,vlookup(rawdata!N24,Mappings!$A$6:$B$250,2,false),rawdata!N24))</f>
        <v>gear_projector</v>
      </c>
      <c r="O24" s="2" t="str">
        <f>if(isblank(rawdata!O24),"",if(countif(Mappings!$A$6:$A$250,"="&amp;rawdata!O24)&gt;0,vlookup(rawdata!O24,Mappings!$A$6:$B$250,2,false),rawdata!O24))</f>
        <v>form_projection</v>
      </c>
      <c r="P24" s="2" t="str">
        <f>if(isblank(rawdata!Q24),"",if(countif(Mappings!$A$6:$A$250,"="&amp;rawdata!Q24)&gt;0,vlookup(rawdata!Q24,Mappings!$A$6:$B$250,2,false),rawdata!Q24))</f>
        <v>function_motion</v>
      </c>
      <c r="Q24" s="2" t="str">
        <f>if(isblank(rawdata!R24),"",if(countif(Mappings!$A$6:$A$250,"="&amp;rawdata!R24)&gt;0,vlookup(rawdata!R24,Mappings!$A$6:$B$250,2,false),rawdata!R24))</f>
        <v>type_wall</v>
      </c>
      <c r="R24" s="2" t="str">
        <f>if(isblank(rawdata!S24),"",if(countif(Mappings!$A$6:$A$250,"="&amp;rawdata!S24)&gt;0,vlookup(rawdata!S24,Mappings!$A$6:$B$250,2,false),rawdata!S24))</f>
        <v/>
      </c>
      <c r="S24" s="2" t="str">
        <f>if(isblank(rawdata!T24),"",if(countif(Mappings!$A$6:$A$250,"="&amp;rawdata!T24)&gt;0,vlookup(rawdata!T24,Mappings!$A$6:$B$250,2,false),rawdata!T24))</f>
        <v/>
      </c>
      <c r="T24" s="2" t="str">
        <f>if(isblank(rawdata!U24),"",if(countif(Mappings!$A$6:$A$250,"="&amp;rawdata!U24)&gt;0,vlookup(rawdata!U24,Mappings!$A$6:$B$250,2,false),rawdata!U24))</f>
        <v/>
      </c>
      <c r="U24" s="2" t="str">
        <f>if(isblank(rawdata!V24),"",if(countif(Mappings!$A$6:$A$250,"="&amp;rawdata!V24)&gt;0,vlookup(rawdata!V24,Mappings!$A$6:$B$250,2,false),rawdata!V24))</f>
        <v/>
      </c>
      <c r="V24" s="2" t="str">
        <f>if(isblank(rawdata!W24),"",if(countif(Mappings!$A$6:$A$250,"="&amp;rawdata!W24)&gt;0,vlookup(rawdata!W24,Mappings!$A$6:$B$250,2,false),rawdata!W24))</f>
        <v/>
      </c>
      <c r="W24" s="2" t="str">
        <f>if(isblank(rawdata!X24),"",if(countif(Mappings!$A$6:$A$250,"="&amp;rawdata!X24)&gt;0,vlookup(rawdata!X24,Mappings!$A$6:$B$250,2,false),rawdata!X24))</f>
        <v/>
      </c>
      <c r="X24" s="2" t="str">
        <f>if(isblank(rawdata!Y24),"",if(countif(Mappings!$A$6:$A$250,"="&amp;rawdata!Y24)&gt;0,vlookup(rawdata!Y24,Mappings!$A$6:$B$250,2,false),rawdata!Y24))</f>
        <v/>
      </c>
      <c r="Y24" s="2" t="str">
        <f>if(isblank(rawdata!Z24),"",if(countif(Mappings!$A$6:$A$250,"="&amp;rawdata!Z24)&gt;0,vlookup(rawdata!Z24,Mappings!$A$6:$B$250,2,false),rawdata!Z24))</f>
        <v/>
      </c>
      <c r="Z24" s="2" t="str">
        <f>if(isblank(rawdata!AA24),"",if(countif(Mappings!$A$6:$A$250,"="&amp;rawdata!AA24)&gt;0,vlookup(rawdata!AA24,Mappings!$A$6:$B$250,2,false),rawdata!AA24))</f>
        <v/>
      </c>
      <c r="AA24" s="2" t="str">
        <f>if(isblank(rawdata!AB24),"",if(countif(Mappings!$A$6:$A$250,"="&amp;rawdata!AB24)&gt;0,vlookup(rawdata!AB24,Mappings!$A$6:$B$250,2,false),rawdata!AB24))</f>
        <v/>
      </c>
    </row>
    <row r="25">
      <c r="B25" s="2" t="str">
        <f>rawdata!C25</f>
        <v>BLUE RIDER</v>
      </c>
      <c r="C25" s="2" t="str">
        <f>rawdata!D25</f>
        <v>Visual System </v>
      </c>
      <c r="D25" s="2" t="str">
        <f>rawdata!E25</f>
        <v> I am the Blue Rider and I like excess.
I crossed China with my electric bike to connect the historic province of Canton
the ambitious , modern and disproportionate city of Shanghai. </v>
      </c>
      <c r="E25" s="11" t="str">
        <f>rawdata!F25</f>
        <v>http://www.visualsystem.org/BLUE-RIDER</v>
      </c>
      <c r="F25" s="2" t="str">
        <f>rawdata!G25</f>
        <v/>
      </c>
      <c r="G25" s="2" t="str">
        <f>rawdata!H25</f>
        <v>2010</v>
      </c>
      <c r="H25" s="2" t="str">
        <f>rawdata!I25</f>
        <v>China</v>
      </c>
      <c r="I25" s="2" t="str">
        <f>if(isblank(rawdata!J25),"",if(countif(Mappings!$A$6:$A$250,"="&amp;rawdata!J25)&gt;0,vlookup(rawdata!J25,Mappings!$A$6:$B$250,2,false),rawdata!J25))</f>
        <v>tech_lights</v>
      </c>
      <c r="J25" s="2" t="str">
        <f>if(isblank(rawdata!K25),"",if(countif(Mappings!$A$6:$A$250,"="&amp;rawdata!K25)&gt;0,vlookup(rawdata!K25,Mappings!$A$6:$B$250,2,false),rawdata!K25))</f>
        <v>type_commercial</v>
      </c>
      <c r="K25" s="2" t="str">
        <f>if(isblank(rawdata!L25),"",if(countif(Mappings!$A$6:$A$250,"="&amp;rawdata!L25)&gt;0,vlookup(rawdata!L25,Mappings!$A$6:$B$250,2,false),rawdata!L25))</f>
        <v>tech_lights</v>
      </c>
      <c r="L25" s="2" t="str">
        <f>if(isblank(rawdata!M25),"",if(countif(Mappings!$A$6:$A$250,"="&amp;rawdata!M25)&gt;0,vlookup(rawdata!M25,Mappings!$A$6:$B$250,2,false),rawdata!M25))</f>
        <v>gear_lights</v>
      </c>
      <c r="M25" s="2" t="str">
        <f>if(isblank(rawdata!N25),"",if(countif(Mappings!$A$6:$A$250,"="&amp;rawdata!N25)&gt;0,vlookup(rawdata!N25,Mappings!$A$6:$B$250,2,false),rawdata!N25))</f>
        <v>theme_futuristic</v>
      </c>
      <c r="N25" s="2" t="str">
        <f>if(isblank(rawdata!O25),"",if(countif(Mappings!$A$6:$A$250,"="&amp;rawdata!O25)&gt;0,vlookup(rawdata!O25,Mappings!$A$6:$B$250,2,false),rawdata!O25))</f>
        <v>function_motion</v>
      </c>
      <c r="O25" s="2" t="str">
        <f>if(isblank(rawdata!P25),"",if(countif(Mappings!$A$6:$A$250,"="&amp;rawdata!P25)&gt;0,vlookup(rawdata!P25,Mappings!$A$6:$B$250,2,false),rawdata!P25))</f>
        <v>form_installation</v>
      </c>
      <c r="P25" s="2" t="str">
        <f>if(isblank(rawdata!Q25),"",if(countif(Mappings!$A$6:$A$250,"="&amp;rawdata!Q25)&gt;0,vlookup(rawdata!Q25,Mappings!$A$6:$B$250,2,false),rawdata!Q25))</f>
        <v/>
      </c>
      <c r="Q25" s="2" t="str">
        <f>if(isblank(rawdata!R25),"",if(countif(Mappings!$A$6:$A$250,"="&amp;rawdata!R25)&gt;0,vlookup(rawdata!R25,Mappings!$A$6:$B$250,2,false),rawdata!R25))</f>
        <v/>
      </c>
      <c r="R25" s="2" t="str">
        <f>if(isblank(rawdata!S25),"",if(countif(Mappings!$A$6:$A$250,"="&amp;rawdata!S25)&gt;0,vlookup(rawdata!S25,Mappings!$A$6:$B$250,2,false),rawdata!S25))</f>
        <v/>
      </c>
      <c r="S25" s="2" t="str">
        <f>if(isblank(rawdata!T25),"",if(countif(Mappings!$A$6:$A$250,"="&amp;rawdata!T25)&gt;0,vlookup(rawdata!T25,Mappings!$A$6:$B$250,2,false),rawdata!T25))</f>
        <v/>
      </c>
      <c r="T25" s="2" t="str">
        <f>if(isblank(rawdata!U25),"",if(countif(Mappings!$A$6:$A$250,"="&amp;rawdata!U25)&gt;0,vlookup(rawdata!U25,Mappings!$A$6:$B$250,2,false),rawdata!U25))</f>
        <v/>
      </c>
      <c r="U25" s="2" t="str">
        <f>if(isblank(rawdata!V25),"",if(countif(Mappings!$A$6:$A$250,"="&amp;rawdata!V25)&gt;0,vlookup(rawdata!V25,Mappings!$A$6:$B$250,2,false),rawdata!V25))</f>
        <v/>
      </c>
      <c r="V25" s="2" t="str">
        <f>if(isblank(rawdata!W25),"",if(countif(Mappings!$A$6:$A$250,"="&amp;rawdata!W25)&gt;0,vlookup(rawdata!W25,Mappings!$A$6:$B$250,2,false),rawdata!W25))</f>
        <v/>
      </c>
      <c r="W25" s="2" t="str">
        <f>if(isblank(rawdata!X25),"",if(countif(Mappings!$A$6:$A$250,"="&amp;rawdata!X25)&gt;0,vlookup(rawdata!X25,Mappings!$A$6:$B$250,2,false),rawdata!X25))</f>
        <v/>
      </c>
      <c r="X25" s="2" t="str">
        <f>if(isblank(rawdata!Y25),"",if(countif(Mappings!$A$6:$A$250,"="&amp;rawdata!Y25)&gt;0,vlookup(rawdata!Y25,Mappings!$A$6:$B$250,2,false),rawdata!Y25))</f>
        <v/>
      </c>
      <c r="Y25" s="2" t="str">
        <f>if(isblank(rawdata!Z25),"",if(countif(Mappings!$A$6:$A$250,"="&amp;rawdata!Z25)&gt;0,vlookup(rawdata!Z25,Mappings!$A$6:$B$250,2,false),rawdata!Z25))</f>
        <v/>
      </c>
      <c r="Z25" s="2" t="str">
        <f>if(isblank(rawdata!AA25),"",if(countif(Mappings!$A$6:$A$250,"="&amp;rawdata!AA25)&gt;0,vlookup(rawdata!AA25,Mappings!$A$6:$B$250,2,false),rawdata!AA25))</f>
        <v/>
      </c>
      <c r="AA25" s="2" t="str">
        <f>if(isblank(rawdata!AB25),"",if(countif(Mappings!$A$6:$A$250,"="&amp;rawdata!AB25)&gt;0,vlookup(rawdata!AB25,Mappings!$A$6:$B$250,2,false),rawdata!AB25))</f>
        <v/>
      </c>
    </row>
    <row r="26">
      <c r="B26" s="2" t="str">
        <f>rawdata!C26</f>
        <v>eWerk</v>
      </c>
      <c r="C26" s="2" t="str">
        <f>rawdata!D26</f>
        <v>Seeper</v>
      </c>
      <c r="D26" s="2" t="str">
        <f>rawdata!E26</f>
        <v>seeper marked the launch of the new AMD Vision APU with an architectural projection mapping that blew the crowds away.</v>
      </c>
      <c r="E26" s="11" t="str">
        <f>rawdata!F26</f>
        <v>http://seeper.com/ewerk/</v>
      </c>
      <c r="F26" s="2" t="str">
        <f>rawdata!G26</f>
        <v/>
      </c>
      <c r="G26" s="2" t="str">
        <f>rawdata!H26</f>
        <v>2011</v>
      </c>
      <c r="H26" s="2" t="str">
        <f>rawdata!I26</f>
        <v>Berlin,Germany</v>
      </c>
      <c r="I26" s="2" t="str">
        <f>if(isblank(rawdata!J26),"",if(countif(Mappings!$A$6:$A$250,"="&amp;rawdata!J26)&gt;0,vlookup(rawdata!J26,Mappings!$A$6:$B$250,2,false),rawdata!J26))</f>
        <v>form_installation</v>
      </c>
      <c r="J26" s="2" t="str">
        <f>if(isblank(rawdata!K26),"",if(countif(Mappings!$A$6:$A$250,"="&amp;rawdata!K26)&gt;0,vlookup(rawdata!K26,Mappings!$A$6:$B$250,2,false),rawdata!K26))</f>
        <v>form_projection</v>
      </c>
      <c r="K26" s="2" t="str">
        <f>if(isblank(rawdata!L26),"",if(countif(Mappings!$A$6:$A$250,"="&amp;rawdata!L26)&gt;0,vlookup(rawdata!L26,Mappings!$A$6:$B$250,2,false),rawdata!L26))</f>
        <v>gear_projector</v>
      </c>
      <c r="L26" s="2" t="str">
        <f>if(isblank(rawdata!M26),"",if(countif(Mappings!$A$6:$A$250,"="&amp;rawdata!M26)&gt;0,vlookup(rawdata!M26,Mappings!$A$6:$B$250,2,false),rawdata!M26))</f>
        <v>tech_3D</v>
      </c>
      <c r="M26" s="2" t="str">
        <f>if(isblank(rawdata!N26),"",if(countif(Mappings!$A$6:$A$250,"="&amp;rawdata!N26)&gt;0,vlookup(rawdata!N26,Mappings!$A$6:$B$250,2,false),rawdata!N26))</f>
        <v>theme_futuristic</v>
      </c>
      <c r="N26" s="2" t="str">
        <f>if(isblank(rawdata!O26),"",if(countif(Mappings!$A$6:$A$250,"="&amp;rawdata!O26)&gt;0,vlookup(rawdata!O26,Mappings!$A$6:$B$250,2,false),rawdata!O26))</f>
        <v>function_touch</v>
      </c>
      <c r="O26" s="2" t="str">
        <f>if(isblank(rawdata!P26),"",if(countif(Mappings!$A$6:$A$250,"="&amp;rawdata!P26)&gt;0,vlookup(rawdata!P26,Mappings!$A$6:$B$250,2,false),rawdata!P26))</f>
        <v>type_commercial</v>
      </c>
      <c r="P26" s="2" t="str">
        <f>if(isblank(rawdata!Q26),"",if(countif(Mappings!$A$6:$A$250,"="&amp;rawdata!Q26)&gt;0,vlookup(rawdata!Q26,Mappings!$A$6:$B$250,2,false),rawdata!Q26))</f>
        <v/>
      </c>
      <c r="Q26" s="2" t="str">
        <f>if(isblank(rawdata!R26),"",if(countif(Mappings!$A$6:$A$250,"="&amp;rawdata!R26)&gt;0,vlookup(rawdata!R26,Mappings!$A$6:$B$250,2,false),rawdata!R26))</f>
        <v/>
      </c>
      <c r="R26" s="2" t="str">
        <f>if(isblank(rawdata!S26),"",if(countif(Mappings!$A$6:$A$250,"="&amp;rawdata!S26)&gt;0,vlookup(rawdata!S26,Mappings!$A$6:$B$250,2,false),rawdata!S26))</f>
        <v/>
      </c>
      <c r="S26" s="2" t="str">
        <f>if(isblank(rawdata!T26),"",if(countif(Mappings!$A$6:$A$250,"="&amp;rawdata!T26)&gt;0,vlookup(rawdata!T26,Mappings!$A$6:$B$250,2,false),rawdata!T26))</f>
        <v/>
      </c>
      <c r="T26" s="2" t="str">
        <f>if(isblank(rawdata!U26),"",if(countif(Mappings!$A$6:$A$250,"="&amp;rawdata!U26)&gt;0,vlookup(rawdata!U26,Mappings!$A$6:$B$250,2,false),rawdata!U26))</f>
        <v/>
      </c>
      <c r="U26" s="2" t="str">
        <f>if(isblank(rawdata!V26),"",if(countif(Mappings!$A$6:$A$250,"="&amp;rawdata!V26)&gt;0,vlookup(rawdata!V26,Mappings!$A$6:$B$250,2,false),rawdata!V26))</f>
        <v/>
      </c>
      <c r="V26" s="2" t="str">
        <f>if(isblank(rawdata!W26),"",if(countif(Mappings!$A$6:$A$250,"="&amp;rawdata!W26)&gt;0,vlookup(rawdata!W26,Mappings!$A$6:$B$250,2,false),rawdata!W26))</f>
        <v/>
      </c>
      <c r="W26" s="2" t="str">
        <f>if(isblank(rawdata!X26),"",if(countif(Mappings!$A$6:$A$250,"="&amp;rawdata!X26)&gt;0,vlookup(rawdata!X26,Mappings!$A$6:$B$250,2,false),rawdata!X26))</f>
        <v/>
      </c>
      <c r="X26" s="2" t="str">
        <f>if(isblank(rawdata!Y26),"",if(countif(Mappings!$A$6:$A$250,"="&amp;rawdata!Y26)&gt;0,vlookup(rawdata!Y26,Mappings!$A$6:$B$250,2,false),rawdata!Y26))</f>
        <v/>
      </c>
      <c r="Y26" s="2" t="str">
        <f>if(isblank(rawdata!Z26),"",if(countif(Mappings!$A$6:$A$250,"="&amp;rawdata!Z26)&gt;0,vlookup(rawdata!Z26,Mappings!$A$6:$B$250,2,false),rawdata!Z26))</f>
        <v/>
      </c>
      <c r="Z26" s="2" t="str">
        <f>if(isblank(rawdata!AA26),"",if(countif(Mappings!$A$6:$A$250,"="&amp;rawdata!AA26)&gt;0,vlookup(rawdata!AA26,Mappings!$A$6:$B$250,2,false),rawdata!AA26))</f>
        <v/>
      </c>
      <c r="AA26" s="2" t="str">
        <f>if(isblank(rawdata!AB26),"",if(countif(Mappings!$A$6:$A$250,"="&amp;rawdata!AB26)&gt;0,vlookup(rawdata!AB26,Mappings!$A$6:$B$250,2,false),rawdata!AB26))</f>
        <v/>
      </c>
    </row>
    <row r="27">
      <c r="B27" s="2" t="str">
        <f>rawdata!C27</f>
        <v>Immersion</v>
      </c>
      <c r="C27" s="2" t="str">
        <f>rawdata!D27</f>
        <v>Seeper</v>
      </c>
      <c r="D27" s="2" t="str">
        <f>rawdata!E27</f>
        <v>seeper ran a week of workshops at Baskerville School for young people with autistic spectrum disorders and complex difficulties. </v>
      </c>
      <c r="E27" s="11" t="str">
        <f>rawdata!F27</f>
        <v>http://seeper.com/baskerville/</v>
      </c>
      <c r="F27" s="2" t="str">
        <f>rawdata!G27</f>
        <v/>
      </c>
      <c r="G27" s="2" t="str">
        <f>rawdata!H27</f>
        <v>?</v>
      </c>
      <c r="H27" s="2" t="str">
        <f>rawdata!I27</f>
        <v>Birmingham, England</v>
      </c>
      <c r="I27" s="2" t="str">
        <f>if(isblank(rawdata!J27),"",if(countif(Mappings!$A$6:$A$250,"="&amp;rawdata!J27)&gt;0,vlookup(rawdata!J27,Mappings!$A$6:$B$250,2,false),rawdata!J27))</f>
        <v>form_installation</v>
      </c>
      <c r="J27" s="2" t="str">
        <f>if(isblank(rawdata!K27),"",if(countif(Mappings!$A$6:$A$250,"="&amp;rawdata!K27)&gt;0,vlookup(rawdata!K27,Mappings!$A$6:$B$250,2,false),rawdata!K27))</f>
        <v>form_projection</v>
      </c>
      <c r="K27" s="2" t="str">
        <f>if(isblank(rawdata!L27),"",if(countif(Mappings!$A$6:$A$250,"="&amp;rawdata!L27)&gt;0,vlookup(rawdata!L27,Mappings!$A$6:$B$250,2,false),rawdata!L27))</f>
        <v>function_touch</v>
      </c>
      <c r="L27" s="2" t="str">
        <f>if(isblank(rawdata!M27),"",if(countif(Mappings!$A$6:$A$250,"="&amp;rawdata!M27)&gt;0,vlookup(rawdata!M27,Mappings!$A$6:$B$250,2,false),rawdata!M27))</f>
        <v>gear_webcam</v>
      </c>
      <c r="M27" s="2" t="str">
        <f>if(isblank(rawdata!N27),"",if(countif(Mappings!$A$6:$A$250,"="&amp;rawdata!N27)&gt;0,vlookup(rawdata!N27,Mappings!$A$6:$B$250,2,false),rawdata!N27))</f>
        <v>type_interactive</v>
      </c>
      <c r="N27" s="2" t="str">
        <f>if(isblank(rawdata!O27),"",if(countif(Mappings!$A$6:$A$250,"="&amp;rawdata!O27)&gt;0,vlookup(rawdata!O27,Mappings!$A$6:$B$250,2,false),rawdata!O27))</f>
        <v>theme_tech</v>
      </c>
      <c r="O27" s="2" t="str">
        <f>if(isblank(rawdata!P27),"",if(countif(Mappings!$A$6:$A$250,"="&amp;rawdata!P27)&gt;0,vlookup(rawdata!P27,Mappings!$A$6:$B$250,2,false),rawdata!P27))</f>
        <v>tech_screen</v>
      </c>
      <c r="P27" s="2" t="str">
        <f>if(isblank(rawdata!Q27),"",if(countif(Mappings!$A$6:$A$250,"="&amp;rawdata!Q27)&gt;0,vlookup(rawdata!Q27,Mappings!$A$6:$B$250,2,false),rawdata!Q27))</f>
        <v/>
      </c>
      <c r="Q27" s="2" t="str">
        <f>if(isblank(rawdata!R27),"",if(countif(Mappings!$A$6:$A$250,"="&amp;rawdata!R27)&gt;0,vlookup(rawdata!R27,Mappings!$A$6:$B$250,2,false),rawdata!R27))</f>
        <v/>
      </c>
      <c r="R27" s="2" t="str">
        <f>if(isblank(rawdata!S27),"",if(countif(Mappings!$A$6:$A$250,"="&amp;rawdata!S27)&gt;0,vlookup(rawdata!S27,Mappings!$A$6:$B$250,2,false),rawdata!S27))</f>
        <v/>
      </c>
      <c r="S27" s="2" t="str">
        <f>if(isblank(rawdata!T27),"",if(countif(Mappings!$A$6:$A$250,"="&amp;rawdata!T27)&gt;0,vlookup(rawdata!T27,Mappings!$A$6:$B$250,2,false),rawdata!T27))</f>
        <v/>
      </c>
      <c r="T27" s="2" t="str">
        <f>if(isblank(rawdata!U27),"",if(countif(Mappings!$A$6:$A$250,"="&amp;rawdata!U27)&gt;0,vlookup(rawdata!U27,Mappings!$A$6:$B$250,2,false),rawdata!U27))</f>
        <v/>
      </c>
      <c r="U27" s="2" t="str">
        <f>if(isblank(rawdata!V27),"",if(countif(Mappings!$A$6:$A$250,"="&amp;rawdata!V27)&gt;0,vlookup(rawdata!V27,Mappings!$A$6:$B$250,2,false),rawdata!V27))</f>
        <v/>
      </c>
      <c r="V27" s="2" t="str">
        <f>if(isblank(rawdata!W27),"",if(countif(Mappings!$A$6:$A$250,"="&amp;rawdata!W27)&gt;0,vlookup(rawdata!W27,Mappings!$A$6:$B$250,2,false),rawdata!W27))</f>
        <v/>
      </c>
      <c r="W27" s="2" t="str">
        <f>if(isblank(rawdata!X27),"",if(countif(Mappings!$A$6:$A$250,"="&amp;rawdata!X27)&gt;0,vlookup(rawdata!X27,Mappings!$A$6:$B$250,2,false),rawdata!X27))</f>
        <v/>
      </c>
      <c r="X27" s="2" t="str">
        <f>if(isblank(rawdata!Y27),"",if(countif(Mappings!$A$6:$A$250,"="&amp;rawdata!Y27)&gt;0,vlookup(rawdata!Y27,Mappings!$A$6:$B$250,2,false),rawdata!Y27))</f>
        <v/>
      </c>
      <c r="Y27" s="2" t="str">
        <f>if(isblank(rawdata!Z27),"",if(countif(Mappings!$A$6:$A$250,"="&amp;rawdata!Z27)&gt;0,vlookup(rawdata!Z27,Mappings!$A$6:$B$250,2,false),rawdata!Z27))</f>
        <v/>
      </c>
      <c r="Z27" s="2" t="str">
        <f>if(isblank(rawdata!AA27),"",if(countif(Mappings!$A$6:$A$250,"="&amp;rawdata!AA27)&gt;0,vlookup(rawdata!AA27,Mappings!$A$6:$B$250,2,false),rawdata!AA27))</f>
        <v/>
      </c>
      <c r="AA27" s="2" t="str">
        <f>if(isblank(rawdata!AB27),"",if(countif(Mappings!$A$6:$A$250,"="&amp;rawdata!AB27)&gt;0,vlookup(rawdata!AB27,Mappings!$A$6:$B$250,2,false),rawdata!AB27))</f>
        <v/>
      </c>
    </row>
    <row r="28">
      <c r="B28" s="2" t="str">
        <f>rawdata!C28</f>
        <v>Target Neutral</v>
      </c>
      <c r="C28" s="2" t="str">
        <f>rawdata!D28</f>
        <v>Seeper</v>
      </c>
      <c r="D28" s="2" t="str">
        <f>rawdata!E28</f>
        <v>seeper have created an interactive game to be showcased at the athletes village &amp; media centre during the London games.</v>
      </c>
      <c r="E28" s="11" t="str">
        <f>rawdata!F28</f>
        <v>http://seeper.com/target-neutral/</v>
      </c>
      <c r="F28" s="2" t="str">
        <f>rawdata!G28</f>
        <v/>
      </c>
      <c r="G28" s="2" t="str">
        <f>rawdata!H28</f>
        <v>2012</v>
      </c>
      <c r="H28" s="2" t="str">
        <f>rawdata!I28</f>
        <v>London, England</v>
      </c>
      <c r="I28" s="2" t="str">
        <f>if(isblank(rawdata!J28),"",if(countif(Mappings!$A$6:$A$250,"="&amp;rawdata!J28)&gt;0,vlookup(rawdata!J28,Mappings!$A$6:$B$250,2,false),rawdata!J28))</f>
        <v>form_installation</v>
      </c>
      <c r="J28" s="2" t="str">
        <f>if(isblank(rawdata!K28),"",if(countif(Mappings!$A$6:$A$250,"="&amp;rawdata!K28)&gt;0,vlookup(rawdata!K28,Mappings!$A$6:$B$250,2,false),rawdata!K28))</f>
        <v>form_projection</v>
      </c>
      <c r="K28" s="2" t="str">
        <f>if(isblank(rawdata!L28),"",if(countif(Mappings!$A$6:$A$250,"="&amp;rawdata!L28)&gt;0,vlookup(rawdata!L28,Mappings!$A$6:$B$250,2,false),rawdata!L28))</f>
        <v>gear_webcam</v>
      </c>
      <c r="L28" s="2" t="str">
        <f>if(isblank(rawdata!M28),"",if(countif(Mappings!$A$6:$A$250,"="&amp;rawdata!M28)&gt;0,vlookup(rawdata!M28,Mappings!$A$6:$B$250,2,false),rawdata!M28))</f>
        <v>type_interactive</v>
      </c>
      <c r="M28" s="2" t="str">
        <f>if(isblank(rawdata!N28),"",if(countif(Mappings!$A$6:$A$250,"="&amp;rawdata!N28)&gt;0,vlookup(rawdata!N28,Mappings!$A$6:$B$250,2,false),rawdata!N28))</f>
        <v>gear_projector</v>
      </c>
      <c r="N28" s="2" t="str">
        <f>if(isblank(rawdata!O28),"",if(countif(Mappings!$A$6:$A$250,"="&amp;rawdata!O28)&gt;0,vlookup(rawdata!O28,Mappings!$A$6:$B$250,2,false),rawdata!O28))</f>
        <v>theme_tech</v>
      </c>
      <c r="O28" s="2" t="str">
        <f>if(isblank(rawdata!P28),"",if(countif(Mappings!$A$6:$A$250,"="&amp;rawdata!P28)&gt;0,vlookup(rawdata!P28,Mappings!$A$6:$B$250,2,false),rawdata!P28))</f>
        <v>form_game</v>
      </c>
      <c r="P28" s="2" t="str">
        <f>if(isblank(rawdata!Q28),"",if(countif(Mappings!$A$6:$A$250,"="&amp;rawdata!Q28)&gt;0,vlookup(rawdata!Q28,Mappings!$A$6:$B$250,2,false),rawdata!Q28))</f>
        <v>tech_screen</v>
      </c>
      <c r="Q28" s="2" t="str">
        <f>if(isblank(rawdata!R28),"",if(countif(Mappings!$A$6:$A$250,"="&amp;rawdata!R28)&gt;0,vlookup(rawdata!R28,Mappings!$A$6:$B$250,2,false),rawdata!R28))</f>
        <v>function_touch</v>
      </c>
      <c r="R28" s="2" t="str">
        <f>if(isblank(rawdata!S28),"",if(countif(Mappings!$A$6:$A$250,"="&amp;rawdata!S28)&gt;0,vlookup(rawdata!S28,Mappings!$A$6:$B$250,2,false),rawdata!S28))</f>
        <v/>
      </c>
      <c r="S28" s="2" t="str">
        <f>if(isblank(rawdata!T28),"",if(countif(Mappings!$A$6:$A$250,"="&amp;rawdata!T28)&gt;0,vlookup(rawdata!T28,Mappings!$A$6:$B$250,2,false),rawdata!T28))</f>
        <v/>
      </c>
      <c r="T28" s="2" t="str">
        <f>if(isblank(rawdata!U28),"",if(countif(Mappings!$A$6:$A$250,"="&amp;rawdata!U28)&gt;0,vlookup(rawdata!U28,Mappings!$A$6:$B$250,2,false),rawdata!U28))</f>
        <v/>
      </c>
      <c r="U28" s="2" t="str">
        <f>if(isblank(rawdata!V28),"",if(countif(Mappings!$A$6:$A$250,"="&amp;rawdata!V28)&gt;0,vlookup(rawdata!V28,Mappings!$A$6:$B$250,2,false),rawdata!V28))</f>
        <v/>
      </c>
      <c r="V28" s="2" t="str">
        <f>if(isblank(rawdata!W28),"",if(countif(Mappings!$A$6:$A$250,"="&amp;rawdata!W28)&gt;0,vlookup(rawdata!W28,Mappings!$A$6:$B$250,2,false),rawdata!W28))</f>
        <v/>
      </c>
      <c r="W28" s="2" t="str">
        <f>if(isblank(rawdata!X28),"",if(countif(Mappings!$A$6:$A$250,"="&amp;rawdata!X28)&gt;0,vlookup(rawdata!X28,Mappings!$A$6:$B$250,2,false),rawdata!X28))</f>
        <v/>
      </c>
      <c r="X28" s="2" t="str">
        <f>if(isblank(rawdata!Y28),"",if(countif(Mappings!$A$6:$A$250,"="&amp;rawdata!Y28)&gt;0,vlookup(rawdata!Y28,Mappings!$A$6:$B$250,2,false),rawdata!Y28))</f>
        <v/>
      </c>
      <c r="Y28" s="2" t="str">
        <f>if(isblank(rawdata!Z28),"",if(countif(Mappings!$A$6:$A$250,"="&amp;rawdata!Z28)&gt;0,vlookup(rawdata!Z28,Mappings!$A$6:$B$250,2,false),rawdata!Z28))</f>
        <v/>
      </c>
      <c r="Z28" s="2" t="str">
        <f>if(isblank(rawdata!AA28),"",if(countif(Mappings!$A$6:$A$250,"="&amp;rawdata!AA28)&gt;0,vlookup(rawdata!AA28,Mappings!$A$6:$B$250,2,false),rawdata!AA28))</f>
        <v/>
      </c>
      <c r="AA28" s="2" t="str">
        <f>if(isblank(rawdata!AB28),"",if(countif(Mappings!$A$6:$A$250,"="&amp;rawdata!AB28)&gt;0,vlookup(rawdata!AB28,Mappings!$A$6:$B$250,2,false),rawdata!AB28))</f>
        <v/>
      </c>
    </row>
    <row r="29">
      <c r="B29" s="2" t="str">
        <f>rawdata!C29</f>
        <v>Watchmen</v>
      </c>
      <c r="C29" s="2" t="str">
        <f>rawdata!D29</f>
        <v>Seeper</v>
      </c>
      <c r="D29" s="2" t="str">
        <f>rawdata!E29</f>
        <v>Secret Cinema staged a theatrical secret launch of the film Watchmen that filled the tunnels beneath London Bridge with actors, live music, film scenes and endless nooks of entertainment.</v>
      </c>
      <c r="E29" s="11" t="str">
        <f>rawdata!F29</f>
        <v>http://seeper.com/watchmen/</v>
      </c>
      <c r="F29" s="2" t="str">
        <f>rawdata!G29</f>
        <v/>
      </c>
      <c r="G29" s="2" t="str">
        <f>rawdata!H29</f>
        <v>2012</v>
      </c>
      <c r="H29" s="2" t="str">
        <f>rawdata!I29</f>
        <v>London, England</v>
      </c>
      <c r="I29" s="2" t="str">
        <f>if(isblank(rawdata!J29),"",if(countif(Mappings!$A$6:$A$250,"="&amp;rawdata!J29)&gt;0,vlookup(rawdata!J29,Mappings!$A$6:$B$250,2,false),rawdata!J29))</f>
        <v>form_hologram</v>
      </c>
      <c r="J29" s="2" t="str">
        <f>if(isblank(rawdata!K29),"",if(countif(Mappings!$A$6:$A$250,"="&amp;rawdata!K29)&gt;0,vlookup(rawdata!K29,Mappings!$A$6:$B$250,2,false),rawdata!K29))</f>
        <v>form_interactive</v>
      </c>
      <c r="K29" s="2" t="str">
        <f>if(isblank(rawdata!L29),"",if(countif(Mappings!$A$6:$A$250,"="&amp;rawdata!L29)&gt;0,vlookup(rawdata!L29,Mappings!$A$6:$B$250,2,false),rawdata!L29))</f>
        <v>gear_projector</v>
      </c>
      <c r="L29" s="2" t="str">
        <f>if(isblank(rawdata!M29),"",if(countif(Mappings!$A$6:$A$250,"="&amp;rawdata!M29)&gt;0,vlookup(rawdata!M29,Mappings!$A$6:$B$250,2,false),rawdata!M29))</f>
        <v>type_projection</v>
      </c>
      <c r="M29" s="2" t="str">
        <f>if(isblank(rawdata!N29),"",if(countif(Mappings!$A$6:$A$250,"="&amp;rawdata!N29)&gt;0,vlookup(rawdata!N29,Mappings!$A$6:$B$250,2,false),rawdata!N29))</f>
        <v>function_sound</v>
      </c>
      <c r="N29" s="2" t="str">
        <f>if(isblank(rawdata!O29),"",if(countif(Mappings!$A$6:$A$250,"="&amp;rawdata!O29)&gt;0,vlookup(rawdata!O29,Mappings!$A$6:$B$250,2,false),rawdata!O29))</f>
        <v>theme_historical</v>
      </c>
      <c r="O29" s="2" t="str">
        <f>if(isblank(rawdata!P29),"",if(countif(Mappings!$A$6:$A$250,"="&amp;rawdata!P29)&gt;0,vlookup(rawdata!P29,Mappings!$A$6:$B$250,2,false),rawdata!P29))</f>
        <v>tech_video</v>
      </c>
      <c r="P29" s="2" t="str">
        <f>if(isblank(rawdata!Q29),"",if(countif(Mappings!$A$6:$A$250,"="&amp;rawdata!Q29)&gt;0,vlookup(rawdata!Q29,Mappings!$A$6:$B$250,2,false),rawdata!Q29))</f>
        <v/>
      </c>
      <c r="Q29" s="2" t="str">
        <f>if(isblank(rawdata!R29),"",if(countif(Mappings!$A$6:$A$250,"="&amp;rawdata!R29)&gt;0,vlookup(rawdata!R29,Mappings!$A$6:$B$250,2,false),rawdata!R29))</f>
        <v/>
      </c>
      <c r="R29" s="2" t="str">
        <f>if(isblank(rawdata!S29),"",if(countif(Mappings!$A$6:$A$250,"="&amp;rawdata!S29)&gt;0,vlookup(rawdata!S29,Mappings!$A$6:$B$250,2,false),rawdata!S29))</f>
        <v/>
      </c>
      <c r="S29" s="2" t="str">
        <f>if(isblank(rawdata!T29),"",if(countif(Mappings!$A$6:$A$250,"="&amp;rawdata!T29)&gt;0,vlookup(rawdata!T29,Mappings!$A$6:$B$250,2,false),rawdata!T29))</f>
        <v/>
      </c>
      <c r="T29" s="2" t="str">
        <f>if(isblank(rawdata!U29),"",if(countif(Mappings!$A$6:$A$250,"="&amp;rawdata!U29)&gt;0,vlookup(rawdata!U29,Mappings!$A$6:$B$250,2,false),rawdata!U29))</f>
        <v/>
      </c>
      <c r="U29" s="2" t="str">
        <f>if(isblank(rawdata!V29),"",if(countif(Mappings!$A$6:$A$250,"="&amp;rawdata!V29)&gt;0,vlookup(rawdata!V29,Mappings!$A$6:$B$250,2,false),rawdata!V29))</f>
        <v/>
      </c>
      <c r="V29" s="2" t="str">
        <f>if(isblank(rawdata!W29),"",if(countif(Mappings!$A$6:$A$250,"="&amp;rawdata!W29)&gt;0,vlookup(rawdata!W29,Mappings!$A$6:$B$250,2,false),rawdata!W29))</f>
        <v/>
      </c>
      <c r="W29" s="2" t="str">
        <f>if(isblank(rawdata!X29),"",if(countif(Mappings!$A$6:$A$250,"="&amp;rawdata!X29)&gt;0,vlookup(rawdata!X29,Mappings!$A$6:$B$250,2,false),rawdata!X29))</f>
        <v/>
      </c>
      <c r="X29" s="2" t="str">
        <f>if(isblank(rawdata!Y29),"",if(countif(Mappings!$A$6:$A$250,"="&amp;rawdata!Y29)&gt;0,vlookup(rawdata!Y29,Mappings!$A$6:$B$250,2,false),rawdata!Y29))</f>
        <v/>
      </c>
      <c r="Y29" s="2" t="str">
        <f>if(isblank(rawdata!Z29),"",if(countif(Mappings!$A$6:$A$250,"="&amp;rawdata!Z29)&gt;0,vlookup(rawdata!Z29,Mappings!$A$6:$B$250,2,false),rawdata!Z29))</f>
        <v/>
      </c>
      <c r="Z29" s="2" t="str">
        <f>if(isblank(rawdata!AA29),"",if(countif(Mappings!$A$6:$A$250,"="&amp;rawdata!AA29)&gt;0,vlookup(rawdata!AA29,Mappings!$A$6:$B$250,2,false),rawdata!AA29))</f>
        <v/>
      </c>
      <c r="AA29" s="2" t="str">
        <f>if(isblank(rawdata!AB29),"",if(countif(Mappings!$A$6:$A$250,"="&amp;rawdata!AB29)&gt;0,vlookup(rawdata!AB29,Mappings!$A$6:$B$250,2,false),rawdata!AB29))</f>
        <v/>
      </c>
    </row>
    <row r="30">
      <c r="B30" s="2" t="str">
        <f>rawdata!C30</f>
        <v>Airside Touch Toy</v>
      </c>
      <c r="C30" s="2" t="str">
        <f>rawdata!D30</f>
        <v>Seeper</v>
      </c>
      <c r="D30" s="2" t="str">
        <f>rawdata!E30</f>
        <v>Seeper was approached to create an interactive experience for the launch of an agency anthology.</v>
      </c>
      <c r="E30" s="11" t="str">
        <f>rawdata!F30</f>
        <v>http://seeper.com/airside-touch-toy/</v>
      </c>
      <c r="F30" s="2" t="str">
        <f>rawdata!G30</f>
        <v/>
      </c>
      <c r="G30" s="2" t="str">
        <f>rawdata!H30</f>
        <v>2012</v>
      </c>
      <c r="H30" s="2" t="str">
        <f>rawdata!I30</f>
        <v>London, England</v>
      </c>
      <c r="I30" s="2" t="str">
        <f>if(isblank(rawdata!J30),"",if(countif(Mappings!$A$6:$A$250,"="&amp;rawdata!J30)&gt;0,vlookup(rawdata!J30,Mappings!$A$6:$B$250,2,false),rawdata!J30))</f>
        <v>form_installation</v>
      </c>
      <c r="J30" s="2" t="str">
        <f>if(isblank(rawdata!K30),"",if(countif(Mappings!$A$6:$A$250,"="&amp;rawdata!K30)&gt;0,vlookup(rawdata!K30,Mappings!$A$6:$B$250,2,false),rawdata!K30))</f>
        <v>form_interactive</v>
      </c>
      <c r="K30" s="2" t="str">
        <f>if(isblank(rawdata!L30),"",if(countif(Mappings!$A$6:$A$250,"="&amp;rawdata!L30)&gt;0,vlookup(rawdata!L30,Mappings!$A$6:$B$250,2,false),rawdata!L30))</f>
        <v>function_touch</v>
      </c>
      <c r="L30" s="2" t="str">
        <f>if(isblank(rawdata!M30),"",if(countif(Mappings!$A$6:$A$250,"="&amp;rawdata!M30)&gt;0,vlookup(rawdata!M30,Mappings!$A$6:$B$250,2,false),rawdata!M30))</f>
        <v>gear_screen</v>
      </c>
      <c r="M30" s="2" t="str">
        <f>if(isblank(rawdata!N30),"",if(countif(Mappings!$A$6:$A$250,"="&amp;rawdata!N30)&gt;0,vlookup(rawdata!N30,Mappings!$A$6:$B$250,2,false),rawdata!N30))</f>
        <v>theme_futuristic</v>
      </c>
      <c r="N30" s="2" t="str">
        <f>if(isblank(rawdata!O30),"",if(countif(Mappings!$A$6:$A$250,"="&amp;rawdata!O30)&gt;0,vlookup(rawdata!O30,Mappings!$A$6:$B$250,2,false),rawdata!O30))</f>
        <v>tech_screen</v>
      </c>
      <c r="O30" s="2" t="str">
        <f>if(isblank(rawdata!P30),"",if(countif(Mappings!$A$6:$A$250,"="&amp;rawdata!P30)&gt;0,vlookup(rawdata!P30,Mappings!$A$6:$B$250,2,false),rawdata!P30))</f>
        <v>type_interactive</v>
      </c>
      <c r="P30" s="2" t="str">
        <f>if(isblank(rawdata!Q30),"",if(countif(Mappings!$A$6:$A$250,"="&amp;rawdata!Q30)&gt;0,vlookup(rawdata!Q30,Mappings!$A$6:$B$250,2,false),rawdata!Q30))</f>
        <v/>
      </c>
      <c r="Q30" s="2" t="str">
        <f>if(isblank(rawdata!R30),"",if(countif(Mappings!$A$6:$A$250,"="&amp;rawdata!R30)&gt;0,vlookup(rawdata!R30,Mappings!$A$6:$B$250,2,false),rawdata!R30))</f>
        <v/>
      </c>
      <c r="R30" s="2" t="str">
        <f>if(isblank(rawdata!S30),"",if(countif(Mappings!$A$6:$A$250,"="&amp;rawdata!S30)&gt;0,vlookup(rawdata!S30,Mappings!$A$6:$B$250,2,false),rawdata!S30))</f>
        <v/>
      </c>
      <c r="S30" s="2" t="str">
        <f>if(isblank(rawdata!T30),"",if(countif(Mappings!$A$6:$A$250,"="&amp;rawdata!T30)&gt;0,vlookup(rawdata!T30,Mappings!$A$6:$B$250,2,false),rawdata!T30))</f>
        <v/>
      </c>
      <c r="T30" s="2" t="str">
        <f>if(isblank(rawdata!U30),"",if(countif(Mappings!$A$6:$A$250,"="&amp;rawdata!U30)&gt;0,vlookup(rawdata!U30,Mappings!$A$6:$B$250,2,false),rawdata!U30))</f>
        <v/>
      </c>
      <c r="U30" s="2" t="str">
        <f>if(isblank(rawdata!V30),"",if(countif(Mappings!$A$6:$A$250,"="&amp;rawdata!V30)&gt;0,vlookup(rawdata!V30,Mappings!$A$6:$B$250,2,false),rawdata!V30))</f>
        <v/>
      </c>
      <c r="V30" s="2" t="str">
        <f>if(isblank(rawdata!W30),"",if(countif(Mappings!$A$6:$A$250,"="&amp;rawdata!W30)&gt;0,vlookup(rawdata!W30,Mappings!$A$6:$B$250,2,false),rawdata!W30))</f>
        <v/>
      </c>
      <c r="W30" s="2" t="str">
        <f>if(isblank(rawdata!X30),"",if(countif(Mappings!$A$6:$A$250,"="&amp;rawdata!X30)&gt;0,vlookup(rawdata!X30,Mappings!$A$6:$B$250,2,false),rawdata!X30))</f>
        <v/>
      </c>
      <c r="X30" s="2" t="str">
        <f>if(isblank(rawdata!Y30),"",if(countif(Mappings!$A$6:$A$250,"="&amp;rawdata!Y30)&gt;0,vlookup(rawdata!Y30,Mappings!$A$6:$B$250,2,false),rawdata!Y30))</f>
        <v/>
      </c>
      <c r="Y30" s="2" t="str">
        <f>if(isblank(rawdata!Z30),"",if(countif(Mappings!$A$6:$A$250,"="&amp;rawdata!Z30)&gt;0,vlookup(rawdata!Z30,Mappings!$A$6:$B$250,2,false),rawdata!Z30))</f>
        <v/>
      </c>
      <c r="Z30" s="2" t="str">
        <f>if(isblank(rawdata!AA30),"",if(countif(Mappings!$A$6:$A$250,"="&amp;rawdata!AA30)&gt;0,vlookup(rawdata!AA30,Mappings!$A$6:$B$250,2,false),rawdata!AA30))</f>
        <v/>
      </c>
      <c r="AA30" s="2" t="str">
        <f>if(isblank(rawdata!AB30),"",if(countif(Mappings!$A$6:$A$250,"="&amp;rawdata!AB30)&gt;0,vlookup(rawdata!AB30,Mappings!$A$6:$B$250,2,false),rawdata!AB30))</f>
        <v/>
      </c>
    </row>
    <row r="31">
      <c r="B31" s="2" t="str">
        <f>rawdata!C31</f>
        <v>James Bond BFI</v>
      </c>
      <c r="C31" s="2" t="str">
        <f>rawdata!D31</f>
        <v>Seeper</v>
      </c>
      <c r="D31" s="2" t="str">
        <f>rawdata!E31</f>
        <v>As your fingers glide across the surface, tossing files and pictures across the table to your comrades, accessing cctv cameras and browsing maps… there’s no escaping it… the indelible coolness of Bond is coursing through you…</v>
      </c>
      <c r="E31" s="11" t="str">
        <f>rawdata!F31</f>
        <v>http://seeper.com/james-bond-bfi/</v>
      </c>
      <c r="F31" s="2" t="str">
        <f>rawdata!G31</f>
        <v/>
      </c>
      <c r="G31" s="2" t="str">
        <f>rawdata!H31</f>
        <v>2012</v>
      </c>
      <c r="H31" s="2" t="str">
        <f>rawdata!I31</f>
        <v>London, England</v>
      </c>
      <c r="I31" s="2" t="str">
        <f>if(isblank(rawdata!J31),"",if(countif(Mappings!$A$6:$A$250,"="&amp;rawdata!J31)&gt;0,vlookup(rawdata!J31,Mappings!$A$6:$B$250,2,false),rawdata!J31))</f>
        <v>form_installation</v>
      </c>
      <c r="J31" s="2" t="str">
        <f>if(isblank(rawdata!K31),"",if(countif(Mappings!$A$6:$A$250,"="&amp;rawdata!K31)&gt;0,vlookup(rawdata!K31,Mappings!$A$6:$B$250,2,false),rawdata!K31))</f>
        <v>form_interactive</v>
      </c>
      <c r="K31" s="2" t="str">
        <f>if(isblank(rawdata!L31),"",if(countif(Mappings!$A$6:$A$250,"="&amp;rawdata!L31)&gt;0,vlookup(rawdata!L31,Mappings!$A$6:$B$250,2,false),rawdata!L31))</f>
        <v>function_touch</v>
      </c>
      <c r="L31" s="2" t="str">
        <f>if(isblank(rawdata!M31),"",if(countif(Mappings!$A$6:$A$250,"="&amp;rawdata!M31)&gt;0,vlookup(rawdata!M31,Mappings!$A$6:$B$250,2,false),rawdata!M31))</f>
        <v>theme_futuristic</v>
      </c>
      <c r="M31" s="2" t="str">
        <f>if(isblank(rawdata!N31),"",if(countif(Mappings!$A$6:$A$250,"="&amp;rawdata!N31)&gt;0,vlookup(rawdata!N31,Mappings!$A$6:$B$250,2,false),rawdata!N31))</f>
        <v>type_interactive</v>
      </c>
      <c r="N31" s="2" t="str">
        <f>if(isblank(rawdata!O31),"",if(countif(Mappings!$A$6:$A$250,"="&amp;rawdata!O31)&gt;0,vlookup(rawdata!O31,Mappings!$A$6:$B$250,2,false),rawdata!O31))</f>
        <v>tech_screen</v>
      </c>
      <c r="O31" s="2" t="str">
        <f>if(isblank(rawdata!P31),"",if(countif(Mappings!$A$6:$A$250,"="&amp;rawdata!P31)&gt;0,vlookup(rawdata!P31,Mappings!$A$6:$B$250,2,false),rawdata!P31))</f>
        <v>gear_screen</v>
      </c>
      <c r="P31" s="2" t="str">
        <f>if(isblank(rawdata!Q31),"",if(countif(Mappings!$A$6:$A$250,"="&amp;rawdata!Q31)&gt;0,vlookup(rawdata!Q31,Mappings!$A$6:$B$250,2,false),rawdata!Q31))</f>
        <v/>
      </c>
      <c r="Q31" s="2" t="str">
        <f>if(isblank(rawdata!R31),"",if(countif(Mappings!$A$6:$A$250,"="&amp;rawdata!R31)&gt;0,vlookup(rawdata!R31,Mappings!$A$6:$B$250,2,false),rawdata!R31))</f>
        <v/>
      </c>
      <c r="R31" s="2" t="str">
        <f>if(isblank(rawdata!S31),"",if(countif(Mappings!$A$6:$A$250,"="&amp;rawdata!S31)&gt;0,vlookup(rawdata!S31,Mappings!$A$6:$B$250,2,false),rawdata!S31))</f>
        <v/>
      </c>
      <c r="S31" s="2" t="str">
        <f>if(isblank(rawdata!T31),"",if(countif(Mappings!$A$6:$A$250,"="&amp;rawdata!T31)&gt;0,vlookup(rawdata!T31,Mappings!$A$6:$B$250,2,false),rawdata!T31))</f>
        <v/>
      </c>
      <c r="T31" s="2" t="str">
        <f>if(isblank(rawdata!U31),"",if(countif(Mappings!$A$6:$A$250,"="&amp;rawdata!U31)&gt;0,vlookup(rawdata!U31,Mappings!$A$6:$B$250,2,false),rawdata!U31))</f>
        <v/>
      </c>
      <c r="U31" s="2" t="str">
        <f>if(isblank(rawdata!V31),"",if(countif(Mappings!$A$6:$A$250,"="&amp;rawdata!V31)&gt;0,vlookup(rawdata!V31,Mappings!$A$6:$B$250,2,false),rawdata!V31))</f>
        <v/>
      </c>
      <c r="V31" s="2" t="str">
        <f>if(isblank(rawdata!W31),"",if(countif(Mappings!$A$6:$A$250,"="&amp;rawdata!W31)&gt;0,vlookup(rawdata!W31,Mappings!$A$6:$B$250,2,false),rawdata!W31))</f>
        <v/>
      </c>
      <c r="W31" s="2" t="str">
        <f>if(isblank(rawdata!X31),"",if(countif(Mappings!$A$6:$A$250,"="&amp;rawdata!X31)&gt;0,vlookup(rawdata!X31,Mappings!$A$6:$B$250,2,false),rawdata!X31))</f>
        <v/>
      </c>
      <c r="X31" s="2" t="str">
        <f>if(isblank(rawdata!Y31),"",if(countif(Mappings!$A$6:$A$250,"="&amp;rawdata!Y31)&gt;0,vlookup(rawdata!Y31,Mappings!$A$6:$B$250,2,false),rawdata!Y31))</f>
        <v/>
      </c>
      <c r="Y31" s="2" t="str">
        <f>if(isblank(rawdata!Z31),"",if(countif(Mappings!$A$6:$A$250,"="&amp;rawdata!Z31)&gt;0,vlookup(rawdata!Z31,Mappings!$A$6:$B$250,2,false),rawdata!Z31))</f>
        <v/>
      </c>
      <c r="Z31" s="2" t="str">
        <f>if(isblank(rawdata!AA31),"",if(countif(Mappings!$A$6:$A$250,"="&amp;rawdata!AA31)&gt;0,vlookup(rawdata!AA31,Mappings!$A$6:$B$250,2,false),rawdata!AA31))</f>
        <v/>
      </c>
      <c r="AA31" s="2" t="str">
        <f>if(isblank(rawdata!AB31),"",if(countif(Mappings!$A$6:$A$250,"="&amp;rawdata!AB31)&gt;0,vlookup(rawdata!AB31,Mappings!$A$6:$B$250,2,false),rawdata!AB31))</f>
        <v/>
      </c>
    </row>
    <row r="32">
      <c r="B32" s="2" t="str">
        <f>rawdata!C32</f>
        <v>Toyota IQ</v>
      </c>
      <c r="C32" s="2" t="str">
        <f>rawdata!D32</f>
        <v>Seeper</v>
      </c>
      <c r="D32" s="2" t="str">
        <f>rawdata!E32</f>
        <v>Toyota asked Seeper for something that would catch people’s attention and hold it, engaging passers-by in the pop-up stand and intriguing them to discover more.</v>
      </c>
      <c r="E32" s="11" t="str">
        <f>rawdata!F32</f>
        <v>http://seeper.com/toyota-iq/</v>
      </c>
      <c r="F32" s="2" t="str">
        <f>rawdata!G32</f>
        <v/>
      </c>
      <c r="G32" s="2" t="str">
        <f>rawdata!H32</f>
        <v>2012</v>
      </c>
      <c r="H32" s="2" t="str">
        <f>rawdata!I32</f>
        <v>London, England</v>
      </c>
      <c r="I32" s="2" t="str">
        <f>if(isblank(rawdata!J32),"",if(countif(Mappings!$A$6:$A$250,"="&amp;rawdata!J32)&gt;0,vlookup(rawdata!J32,Mappings!$A$6:$B$250,2,false),rawdata!J32))</f>
        <v>form_installation</v>
      </c>
      <c r="J32" s="2" t="str">
        <f>if(isblank(rawdata!K32),"",if(countif(Mappings!$A$6:$A$250,"="&amp;rawdata!K32)&gt;0,vlookup(rawdata!K32,Mappings!$A$6:$B$250,2,false),rawdata!K32))</f>
        <v>form_interactive</v>
      </c>
      <c r="K32" s="2" t="str">
        <f>if(isblank(rawdata!L32),"",if(countif(Mappings!$A$6:$A$250,"="&amp;rawdata!L32)&gt;0,vlookup(rawdata!L32,Mappings!$A$6:$B$250,2,false),rawdata!L32))</f>
        <v>tech_webcam</v>
      </c>
      <c r="L32" s="2" t="str">
        <f>if(isblank(rawdata!M32),"",if(countif(Mappings!$A$6:$A$250,"="&amp;rawdata!M32)&gt;0,vlookup(rawdata!M32,Mappings!$A$6:$B$250,2,false),rawdata!M32))</f>
        <v>tech_blobdetect</v>
      </c>
      <c r="M32" s="2" t="str">
        <f>if(isblank(rawdata!N32),"",if(countif(Mappings!$A$6:$A$250,"="&amp;rawdata!N32)&gt;0,vlookup(rawdata!N32,Mappings!$A$6:$B$250,2,false),rawdata!N32))</f>
        <v>theme_futuristic</v>
      </c>
      <c r="N32" s="2" t="str">
        <f>if(isblank(rawdata!O32),"",if(countif(Mappings!$A$6:$A$250,"="&amp;rawdata!O32)&gt;0,vlookup(rawdata!O32,Mappings!$A$6:$B$250,2,false),rawdata!O32))</f>
        <v>function_motion</v>
      </c>
      <c r="O32" s="2" t="str">
        <f>if(isblank(rawdata!P32),"",if(countif(Mappings!$A$6:$A$250,"="&amp;rawdata!P32)&gt;0,vlookup(rawdata!P32,Mappings!$A$6:$B$250,2,false),rawdata!P32))</f>
        <v>type_interactive</v>
      </c>
      <c r="P32" s="2" t="str">
        <f>if(isblank(rawdata!Q32),"",if(countif(Mappings!$A$6:$A$250,"="&amp;rawdata!Q32)&gt;0,vlookup(rawdata!Q32,Mappings!$A$6:$B$250,2,false),rawdata!Q32))</f>
        <v>gear_screen</v>
      </c>
      <c r="Q32" s="2" t="str">
        <f>if(isblank(rawdata!R32),"",if(countif(Mappings!$A$6:$A$250,"="&amp;rawdata!R32)&gt;0,vlookup(rawdata!R32,Mappings!$A$6:$B$250,2,false),rawdata!R32))</f>
        <v/>
      </c>
      <c r="R32" s="2" t="str">
        <f>if(isblank(rawdata!S32),"",if(countif(Mappings!$A$6:$A$250,"="&amp;rawdata!S32)&gt;0,vlookup(rawdata!S32,Mappings!$A$6:$B$250,2,false),rawdata!S32))</f>
        <v/>
      </c>
      <c r="S32" s="2" t="str">
        <f>if(isblank(rawdata!T32),"",if(countif(Mappings!$A$6:$A$250,"="&amp;rawdata!T32)&gt;0,vlookup(rawdata!T32,Mappings!$A$6:$B$250,2,false),rawdata!T32))</f>
        <v/>
      </c>
      <c r="T32" s="2" t="str">
        <f>if(isblank(rawdata!U32),"",if(countif(Mappings!$A$6:$A$250,"="&amp;rawdata!U32)&gt;0,vlookup(rawdata!U32,Mappings!$A$6:$B$250,2,false),rawdata!U32))</f>
        <v/>
      </c>
      <c r="U32" s="2" t="str">
        <f>if(isblank(rawdata!V32),"",if(countif(Mappings!$A$6:$A$250,"="&amp;rawdata!V32)&gt;0,vlookup(rawdata!V32,Mappings!$A$6:$B$250,2,false),rawdata!V32))</f>
        <v/>
      </c>
      <c r="V32" s="2" t="str">
        <f>if(isblank(rawdata!W32),"",if(countif(Mappings!$A$6:$A$250,"="&amp;rawdata!W32)&gt;0,vlookup(rawdata!W32,Mappings!$A$6:$B$250,2,false),rawdata!W32))</f>
        <v/>
      </c>
      <c r="W32" s="2" t="str">
        <f>if(isblank(rawdata!X32),"",if(countif(Mappings!$A$6:$A$250,"="&amp;rawdata!X32)&gt;0,vlookup(rawdata!X32,Mappings!$A$6:$B$250,2,false),rawdata!X32))</f>
        <v/>
      </c>
      <c r="X32" s="2" t="str">
        <f>if(isblank(rawdata!Y32),"",if(countif(Mappings!$A$6:$A$250,"="&amp;rawdata!Y32)&gt;0,vlookup(rawdata!Y32,Mappings!$A$6:$B$250,2,false),rawdata!Y32))</f>
        <v/>
      </c>
      <c r="Y32" s="2" t="str">
        <f>if(isblank(rawdata!Z32),"",if(countif(Mappings!$A$6:$A$250,"="&amp;rawdata!Z32)&gt;0,vlookup(rawdata!Z32,Mappings!$A$6:$B$250,2,false),rawdata!Z32))</f>
        <v/>
      </c>
      <c r="Z32" s="2" t="str">
        <f>if(isblank(rawdata!AA32),"",if(countif(Mappings!$A$6:$A$250,"="&amp;rawdata!AA32)&gt;0,vlookup(rawdata!AA32,Mappings!$A$6:$B$250,2,false),rawdata!AA32))</f>
        <v/>
      </c>
      <c r="AA32" s="2" t="str">
        <f>if(isblank(rawdata!AB32),"",if(countif(Mappings!$A$6:$A$250,"="&amp;rawdata!AB32)&gt;0,vlookup(rawdata!AB32,Mappings!$A$6:$B$250,2,false),rawdata!AB32))</f>
        <v/>
      </c>
    </row>
    <row r="33">
      <c r="B33" s="2" t="str">
        <f>rawdata!C33</f>
        <v>Decode Lab V&amp;A</v>
      </c>
      <c r="C33" s="2" t="str">
        <f>rawdata!D33</f>
        <v>Seeper</v>
      </c>
      <c r="D33" s="2" t="str">
        <f>rawdata!E33</f>
        <v>This project gave us a chance to unlock the intoxicating experience that is the jam to those without training or confidence – capturing the essence of the experience and using technology to fill in the gaps in knowledge.</v>
      </c>
      <c r="E33" s="11" t="str">
        <f>rawdata!F33</f>
        <v>http://seeper.com/decode-lab-va/</v>
      </c>
      <c r="F33" s="2" t="str">
        <f>rawdata!G33</f>
        <v/>
      </c>
      <c r="G33" s="2" t="str">
        <f>rawdata!H33</f>
        <v>2012</v>
      </c>
      <c r="H33" s="2" t="str">
        <f>rawdata!I33</f>
        <v>London, England</v>
      </c>
      <c r="I33" s="2" t="str">
        <f>if(isblank(rawdata!J33),"",if(countif(Mappings!$A$6:$A$250,"="&amp;rawdata!J33)&gt;0,vlookup(rawdata!J33,Mappings!$A$6:$B$250,2,false),rawdata!J33))</f>
        <v>form_installation</v>
      </c>
      <c r="J33" s="2" t="str">
        <f>if(isblank(rawdata!K33),"",if(countif(Mappings!$A$6:$A$250,"="&amp;rawdata!K33)&gt;0,vlookup(rawdata!K33,Mappings!$A$6:$B$250,2,false),rawdata!K33))</f>
        <v>tech_sound</v>
      </c>
      <c r="K33" s="2" t="str">
        <f>if(isblank(rawdata!L33),"",if(countif(Mappings!$A$6:$A$250,"="&amp;rawdata!L33)&gt;0,vlookup(rawdata!L33,Mappings!$A$6:$B$250,2,false),rawdata!L33))</f>
        <v>function_sound</v>
      </c>
      <c r="L33" s="2" t="str">
        <f>if(isblank(rawdata!M33),"",if(countif(Mappings!$A$6:$A$250,"="&amp;rawdata!M33)&gt;0,vlookup(rawdata!M33,Mappings!$A$6:$B$250,2,false),rawdata!M33))</f>
        <v>theme_futuristic</v>
      </c>
      <c r="M33" s="2" t="str">
        <f>if(isblank(rawdata!N33),"",if(countif(Mappings!$A$6:$A$250,"="&amp;rawdata!N33)&gt;0,vlookup(rawdata!N33,Mappings!$A$6:$B$250,2,false),rawdata!N33))</f>
        <v>type_interactive</v>
      </c>
      <c r="N33" s="2" t="str">
        <f>if(isblank(rawdata!O33),"",if(countif(Mappings!$A$6:$A$250,"="&amp;rawdata!O33)&gt;0,vlookup(rawdata!O33,Mappings!$A$6:$B$250,2,false),rawdata!O33))</f>
        <v>gear_screen</v>
      </c>
      <c r="O33" s="2" t="str">
        <f>if(isblank(rawdata!P33),"",if(countif(Mappings!$A$6:$A$250,"="&amp;rawdata!P33)&gt;0,vlookup(rawdata!P33,Mappings!$A$6:$B$250,2,false),rawdata!P33))</f>
        <v/>
      </c>
      <c r="P33" s="2" t="str">
        <f>if(isblank(rawdata!Q33),"",if(countif(Mappings!$A$6:$A$250,"="&amp;rawdata!Q33)&gt;0,vlookup(rawdata!Q33,Mappings!$A$6:$B$250,2,false),rawdata!Q33))</f>
        <v/>
      </c>
      <c r="Q33" s="2" t="str">
        <f>if(isblank(rawdata!R33),"",if(countif(Mappings!$A$6:$A$250,"="&amp;rawdata!R33)&gt;0,vlookup(rawdata!R33,Mappings!$A$6:$B$250,2,false),rawdata!R33))</f>
        <v/>
      </c>
      <c r="R33" s="2" t="str">
        <f>if(isblank(rawdata!S33),"",if(countif(Mappings!$A$6:$A$250,"="&amp;rawdata!S33)&gt;0,vlookup(rawdata!S33,Mappings!$A$6:$B$250,2,false),rawdata!S33))</f>
        <v/>
      </c>
      <c r="S33" s="2" t="str">
        <f>if(isblank(rawdata!T33),"",if(countif(Mappings!$A$6:$A$250,"="&amp;rawdata!T33)&gt;0,vlookup(rawdata!T33,Mappings!$A$6:$B$250,2,false),rawdata!T33))</f>
        <v/>
      </c>
      <c r="T33" s="2" t="str">
        <f>if(isblank(rawdata!U33),"",if(countif(Mappings!$A$6:$A$250,"="&amp;rawdata!U33)&gt;0,vlookup(rawdata!U33,Mappings!$A$6:$B$250,2,false),rawdata!U33))</f>
        <v/>
      </c>
      <c r="U33" s="2" t="str">
        <f>if(isblank(rawdata!V33),"",if(countif(Mappings!$A$6:$A$250,"="&amp;rawdata!V33)&gt;0,vlookup(rawdata!V33,Mappings!$A$6:$B$250,2,false),rawdata!V33))</f>
        <v/>
      </c>
      <c r="V33" s="2" t="str">
        <f>if(isblank(rawdata!W33),"",if(countif(Mappings!$A$6:$A$250,"="&amp;rawdata!W33)&gt;0,vlookup(rawdata!W33,Mappings!$A$6:$B$250,2,false),rawdata!W33))</f>
        <v/>
      </c>
      <c r="W33" s="2" t="str">
        <f>if(isblank(rawdata!X33),"",if(countif(Mappings!$A$6:$A$250,"="&amp;rawdata!X33)&gt;0,vlookup(rawdata!X33,Mappings!$A$6:$B$250,2,false),rawdata!X33))</f>
        <v/>
      </c>
      <c r="X33" s="2" t="str">
        <f>if(isblank(rawdata!Y33),"",if(countif(Mappings!$A$6:$A$250,"="&amp;rawdata!Y33)&gt;0,vlookup(rawdata!Y33,Mappings!$A$6:$B$250,2,false),rawdata!Y33))</f>
        <v/>
      </c>
      <c r="Y33" s="2" t="str">
        <f>if(isblank(rawdata!Z33),"",if(countif(Mappings!$A$6:$A$250,"="&amp;rawdata!Z33)&gt;0,vlookup(rawdata!Z33,Mappings!$A$6:$B$250,2,false),rawdata!Z33))</f>
        <v/>
      </c>
      <c r="Z33" s="2" t="str">
        <f>if(isblank(rawdata!AA33),"",if(countif(Mappings!$A$6:$A$250,"="&amp;rawdata!AA33)&gt;0,vlookup(rawdata!AA33,Mappings!$A$6:$B$250,2,false),rawdata!AA33))</f>
        <v/>
      </c>
      <c r="AA33" s="2" t="str">
        <f>if(isblank(rawdata!AB33),"",if(countif(Mappings!$A$6:$A$250,"="&amp;rawdata!AB33)&gt;0,vlookup(rawdata!AB33,Mappings!$A$6:$B$250,2,false),rawdata!AB33))</f>
        <v/>
      </c>
    </row>
    <row r="34">
      <c r="B34" s="2" t="str">
        <f>rawdata!C34</f>
        <v>82 Dean Street</v>
      </c>
      <c r="C34" s="2" t="str">
        <f>rawdata!D34</f>
        <v>Seeper</v>
      </c>
      <c r="D34" s="2" t="str">
        <f>rawdata!E34</f>
        <v>making static environments into something with breath and movement and soul.</v>
      </c>
      <c r="E34" s="11" t="str">
        <f>rawdata!F34</f>
        <v>http://seeper.com/82-dean-street/</v>
      </c>
      <c r="F34" s="2" t="str">
        <f>rawdata!G34</f>
        <v/>
      </c>
      <c r="G34" s="2" t="str">
        <f>rawdata!H34</f>
        <v>2012</v>
      </c>
      <c r="H34" s="2" t="str">
        <f>rawdata!I34</f>
        <v>London, England</v>
      </c>
      <c r="I34" s="2" t="str">
        <f>if(isblank(rawdata!J34),"",if(countif(Mappings!$A$6:$A$250,"="&amp;rawdata!J34)&gt;0,vlookup(rawdata!J34,Mappings!$A$6:$B$250,2,false),rawdata!J34))</f>
        <v>form_installation</v>
      </c>
      <c r="J34" s="2" t="str">
        <f>if(isblank(rawdata!K34),"",if(countif(Mappings!$A$6:$A$250,"="&amp;rawdata!K34)&gt;0,vlookup(rawdata!K34,Mappings!$A$6:$B$250,2,false),rawdata!K34))</f>
        <v>tech_webcam</v>
      </c>
      <c r="K34" s="2" t="str">
        <f>if(isblank(rawdata!L34),"",if(countif(Mappings!$A$6:$A$250,"="&amp;rawdata!L34)&gt;0,vlookup(rawdata!L34,Mappings!$A$6:$B$250,2,false),rawdata!L34))</f>
        <v>function_motion</v>
      </c>
      <c r="L34" s="2" t="str">
        <f>if(isblank(rawdata!M34),"",if(countif(Mappings!$A$6:$A$250,"="&amp;rawdata!M34)&gt;0,vlookup(rawdata!M34,Mappings!$A$6:$B$250,2,false),rawdata!M34))</f>
        <v>theme_futuristic</v>
      </c>
      <c r="M34" s="2" t="str">
        <f>if(isblank(rawdata!N34),"",if(countif(Mappings!$A$6:$A$250,"="&amp;rawdata!N34)&gt;0,vlookup(rawdata!N34,Mappings!$A$6:$B$250,2,false),rawdata!N34))</f>
        <v>type_interactive</v>
      </c>
      <c r="N34" s="2" t="str">
        <f>if(isblank(rawdata!O34),"",if(countif(Mappings!$A$6:$A$250,"="&amp;rawdata!O34)&gt;0,vlookup(rawdata!O34,Mappings!$A$6:$B$250,2,false),rawdata!O34))</f>
        <v>gear_screen</v>
      </c>
      <c r="O34" s="2" t="str">
        <f>if(isblank(rawdata!P34),"",if(countif(Mappings!$A$6:$A$250,"="&amp;rawdata!P34)&gt;0,vlookup(rawdata!P34,Mappings!$A$6:$B$250,2,false),rawdata!P34))</f>
        <v/>
      </c>
      <c r="P34" s="2" t="str">
        <f>if(isblank(rawdata!Q34),"",if(countif(Mappings!$A$6:$A$250,"="&amp;rawdata!Q34)&gt;0,vlookup(rawdata!Q34,Mappings!$A$6:$B$250,2,false),rawdata!Q34))</f>
        <v/>
      </c>
      <c r="Q34" s="2" t="str">
        <f>if(isblank(rawdata!R34),"",if(countif(Mappings!$A$6:$A$250,"="&amp;rawdata!R34)&gt;0,vlookup(rawdata!R34,Mappings!$A$6:$B$250,2,false),rawdata!R34))</f>
        <v/>
      </c>
      <c r="R34" s="2" t="str">
        <f>if(isblank(rawdata!S34),"",if(countif(Mappings!$A$6:$A$250,"="&amp;rawdata!S34)&gt;0,vlookup(rawdata!S34,Mappings!$A$6:$B$250,2,false),rawdata!S34))</f>
        <v/>
      </c>
      <c r="S34" s="2" t="str">
        <f>if(isblank(rawdata!T34),"",if(countif(Mappings!$A$6:$A$250,"="&amp;rawdata!T34)&gt;0,vlookup(rawdata!T34,Mappings!$A$6:$B$250,2,false),rawdata!T34))</f>
        <v/>
      </c>
      <c r="T34" s="2" t="str">
        <f>if(isblank(rawdata!U34),"",if(countif(Mappings!$A$6:$A$250,"="&amp;rawdata!U34)&gt;0,vlookup(rawdata!U34,Mappings!$A$6:$B$250,2,false),rawdata!U34))</f>
        <v/>
      </c>
      <c r="U34" s="2" t="str">
        <f>if(isblank(rawdata!V34),"",if(countif(Mappings!$A$6:$A$250,"="&amp;rawdata!V34)&gt;0,vlookup(rawdata!V34,Mappings!$A$6:$B$250,2,false),rawdata!V34))</f>
        <v/>
      </c>
      <c r="V34" s="2" t="str">
        <f>if(isblank(rawdata!W34),"",if(countif(Mappings!$A$6:$A$250,"="&amp;rawdata!W34)&gt;0,vlookup(rawdata!W34,Mappings!$A$6:$B$250,2,false),rawdata!W34))</f>
        <v/>
      </c>
      <c r="W34" s="2" t="str">
        <f>if(isblank(rawdata!X34),"",if(countif(Mappings!$A$6:$A$250,"="&amp;rawdata!X34)&gt;0,vlookup(rawdata!X34,Mappings!$A$6:$B$250,2,false),rawdata!X34))</f>
        <v/>
      </c>
      <c r="X34" s="2" t="str">
        <f>if(isblank(rawdata!Y34),"",if(countif(Mappings!$A$6:$A$250,"="&amp;rawdata!Y34)&gt;0,vlookup(rawdata!Y34,Mappings!$A$6:$B$250,2,false),rawdata!Y34))</f>
        <v/>
      </c>
      <c r="Y34" s="2" t="str">
        <f>if(isblank(rawdata!Z34),"",if(countif(Mappings!$A$6:$A$250,"="&amp;rawdata!Z34)&gt;0,vlookup(rawdata!Z34,Mappings!$A$6:$B$250,2,false),rawdata!Z34))</f>
        <v/>
      </c>
      <c r="Z34" s="2" t="str">
        <f>if(isblank(rawdata!AA34),"",if(countif(Mappings!$A$6:$A$250,"="&amp;rawdata!AA34)&gt;0,vlookup(rawdata!AA34,Mappings!$A$6:$B$250,2,false),rawdata!AA34))</f>
        <v/>
      </c>
      <c r="AA34" s="2" t="str">
        <f>if(isblank(rawdata!AB34),"",if(countif(Mappings!$A$6:$A$250,"="&amp;rawdata!AB34)&gt;0,vlookup(rawdata!AB34,Mappings!$A$6:$B$250,2,false),rawdata!AB34))</f>
        <v/>
      </c>
    </row>
    <row r="35">
      <c r="B35" s="2" t="str">
        <f>rawdata!C35</f>
        <v>Shreks Adventure</v>
      </c>
      <c r="C35" s="2" t="str">
        <f>rawdata!D35</f>
        <v>Seeper</v>
      </c>
      <c r="D35" s="2" t="str">
        <f>rawdata!E35</f>
        <v>seeper’s multi-sensory, immersive special effects and show control creates the magic, transporting visitors to Shrek! Adventure. </v>
      </c>
      <c r="E35" s="11" t="str">
        <f>rawdata!F35</f>
        <v>http://seeper.com/shreks-adventure/</v>
      </c>
      <c r="F35" s="2" t="str">
        <f>rawdata!G35</f>
        <v/>
      </c>
      <c r="G35" s="2" t="str">
        <f>rawdata!H35</f>
        <v>2015</v>
      </c>
      <c r="H35" s="2" t="str">
        <f>rawdata!I35</f>
        <v>London, England</v>
      </c>
      <c r="I35" s="2" t="str">
        <f>if(isblank(rawdata!J35),"",if(countif(Mappings!$A$6:$A$250,"="&amp;rawdata!J35)&gt;0,vlookup(rawdata!J35,Mappings!$A$6:$B$250,2,false),rawdata!J35))</f>
        <v>form_installation</v>
      </c>
      <c r="J35" s="2" t="str">
        <f>if(isblank(rawdata!K35),"",if(countif(Mappings!$A$6:$A$250,"="&amp;rawdata!K35)&gt;0,vlookup(rawdata!K35,Mappings!$A$6:$B$250,2,false),rawdata!K35))</f>
        <v>function_touch</v>
      </c>
      <c r="K35" s="2" t="str">
        <f>if(isblank(rawdata!L35),"",if(countif(Mappings!$A$6:$A$250,"="&amp;rawdata!L35)&gt;0,vlookup(rawdata!L35,Mappings!$A$6:$B$250,2,false),rawdata!L35))</f>
        <v>tech_tablet</v>
      </c>
      <c r="L35" s="2" t="str">
        <f>if(isblank(rawdata!M35),"",if(countif(Mappings!$A$6:$A$250,"="&amp;rawdata!M35)&gt;0,vlookup(rawdata!M35,Mappings!$A$6:$B$250,2,false),rawdata!M35))</f>
        <v>type_commercial</v>
      </c>
      <c r="M35" s="2" t="str">
        <f>if(isblank(rawdata!N35),"",if(countif(Mappings!$A$6:$A$250,"="&amp;rawdata!N35)&gt;0,vlookup(rawdata!N35,Mappings!$A$6:$B$250,2,false),rawdata!N35))</f>
        <v>theme_futuristic</v>
      </c>
      <c r="N35" s="2" t="str">
        <f>if(isblank(rawdata!O35),"",if(countif(Mappings!$A$6:$A$250,"="&amp;rawdata!O35)&gt;0,vlookup(rawdata!O35,Mappings!$A$6:$B$250,2,false),rawdata!O35))</f>
        <v>gear_screen</v>
      </c>
      <c r="O35" s="2" t="str">
        <f>if(isblank(rawdata!P35),"",if(countif(Mappings!$A$6:$A$250,"="&amp;rawdata!P35)&gt;0,vlookup(rawdata!P35,Mappings!$A$6:$B$250,2,false),rawdata!P35))</f>
        <v/>
      </c>
      <c r="P35" s="2" t="str">
        <f>if(isblank(rawdata!Q35),"",if(countif(Mappings!$A$6:$A$250,"="&amp;rawdata!Q35)&gt;0,vlookup(rawdata!Q35,Mappings!$A$6:$B$250,2,false),rawdata!Q35))</f>
        <v/>
      </c>
      <c r="Q35" s="2" t="str">
        <f>if(isblank(rawdata!R35),"",if(countif(Mappings!$A$6:$A$250,"="&amp;rawdata!R35)&gt;0,vlookup(rawdata!R35,Mappings!$A$6:$B$250,2,false),rawdata!R35))</f>
        <v/>
      </c>
      <c r="R35" s="2" t="str">
        <f>if(isblank(rawdata!S35),"",if(countif(Mappings!$A$6:$A$250,"="&amp;rawdata!S35)&gt;0,vlookup(rawdata!S35,Mappings!$A$6:$B$250,2,false),rawdata!S35))</f>
        <v/>
      </c>
      <c r="S35" s="2" t="str">
        <f>if(isblank(rawdata!T35),"",if(countif(Mappings!$A$6:$A$250,"="&amp;rawdata!T35)&gt;0,vlookup(rawdata!T35,Mappings!$A$6:$B$250,2,false),rawdata!T35))</f>
        <v/>
      </c>
      <c r="T35" s="2" t="str">
        <f>if(isblank(rawdata!U35),"",if(countif(Mappings!$A$6:$A$250,"="&amp;rawdata!U35)&gt;0,vlookup(rawdata!U35,Mappings!$A$6:$B$250,2,false),rawdata!U35))</f>
        <v/>
      </c>
      <c r="U35" s="2" t="str">
        <f>if(isblank(rawdata!V35),"",if(countif(Mappings!$A$6:$A$250,"="&amp;rawdata!V35)&gt;0,vlookup(rawdata!V35,Mappings!$A$6:$B$250,2,false),rawdata!V35))</f>
        <v/>
      </c>
      <c r="V35" s="2" t="str">
        <f>if(isblank(rawdata!W35),"",if(countif(Mappings!$A$6:$A$250,"="&amp;rawdata!W35)&gt;0,vlookup(rawdata!W35,Mappings!$A$6:$B$250,2,false),rawdata!W35))</f>
        <v/>
      </c>
      <c r="W35" s="2" t="str">
        <f>if(isblank(rawdata!X35),"",if(countif(Mappings!$A$6:$A$250,"="&amp;rawdata!X35)&gt;0,vlookup(rawdata!X35,Mappings!$A$6:$B$250,2,false),rawdata!X35))</f>
        <v/>
      </c>
      <c r="X35" s="2" t="str">
        <f>if(isblank(rawdata!Y35),"",if(countif(Mappings!$A$6:$A$250,"="&amp;rawdata!Y35)&gt;0,vlookup(rawdata!Y35,Mappings!$A$6:$B$250,2,false),rawdata!Y35))</f>
        <v/>
      </c>
      <c r="Y35" s="2" t="str">
        <f>if(isblank(rawdata!Z35),"",if(countif(Mappings!$A$6:$A$250,"="&amp;rawdata!Z35)&gt;0,vlookup(rawdata!Z35,Mappings!$A$6:$B$250,2,false),rawdata!Z35))</f>
        <v/>
      </c>
      <c r="Z35" s="2" t="str">
        <f>if(isblank(rawdata!AA35),"",if(countif(Mappings!$A$6:$A$250,"="&amp;rawdata!AA35)&gt;0,vlookup(rawdata!AA35,Mappings!$A$6:$B$250,2,false),rawdata!AA35))</f>
        <v/>
      </c>
      <c r="AA35" s="2" t="str">
        <f>if(isblank(rawdata!AB35),"",if(countif(Mappings!$A$6:$A$250,"="&amp;rawdata!AB35)&gt;0,vlookup(rawdata!AB35,Mappings!$A$6:$B$250,2,false),rawdata!AB35))</f>
        <v/>
      </c>
    </row>
    <row r="36">
      <c r="B36" s="2" t="str">
        <f>rawdata!C36</f>
        <v>Kinetic Playground</v>
      </c>
      <c r="C36" s="2" t="str">
        <f>rawdata!D36</f>
        <v>Seeper</v>
      </c>
      <c r="D36" s="2" t="str">
        <f>rawdata!E36</f>
        <v>Why can’t playgrounds be reactive? Why shouldn’t children, and adults, have a part in creating their own environment? Looking for a future in which everyone can impact their world visually, seeper built this simple and playful light installation game for Nokia’s Little Amazing Show.</v>
      </c>
      <c r="E36" s="11" t="str">
        <f>rawdata!F36</f>
        <v>http://seeper.com/kinetic-playground/</v>
      </c>
      <c r="F36" s="2" t="str">
        <f>rawdata!G36</f>
        <v/>
      </c>
      <c r="G36" s="2" t="str">
        <f>rawdata!H36</f>
        <v>2012</v>
      </c>
      <c r="H36" s="2" t="str">
        <f>rawdata!I36</f>
        <v>London, England</v>
      </c>
      <c r="I36" s="2" t="str">
        <f>if(isblank(rawdata!J36),"",if(countif(Mappings!$A$6:$A$250,"="&amp;rawdata!J36)&gt;0,vlookup(rawdata!J36,Mappings!$A$6:$B$250,2,false),rawdata!J36))</f>
        <v>form_installation</v>
      </c>
      <c r="J36" s="2" t="str">
        <f>if(isblank(rawdata!K36),"",if(countif(Mappings!$A$6:$A$250,"="&amp;rawdata!K36)&gt;0,vlookup(rawdata!K36,Mappings!$A$6:$B$250,2,false),rawdata!K36))</f>
        <v>function_touch</v>
      </c>
      <c r="K36" s="2" t="str">
        <f>if(isblank(rawdata!L36),"",if(countif(Mappings!$A$6:$A$250,"="&amp;rawdata!L36)&gt;0,vlookup(rawdata!L36,Mappings!$A$6:$B$250,2,false),rawdata!L36))</f>
        <v>tech_lights</v>
      </c>
      <c r="L36" s="2" t="str">
        <f>if(isblank(rawdata!M36),"",if(countif(Mappings!$A$6:$A$250,"="&amp;rawdata!M36)&gt;0,vlookup(rawdata!M36,Mappings!$A$6:$B$250,2,false),rawdata!M36))</f>
        <v>tech_motion</v>
      </c>
      <c r="M36" s="2" t="str">
        <f>if(isblank(rawdata!N36),"",if(countif(Mappings!$A$6:$A$250,"="&amp;rawdata!N36)&gt;0,vlookup(rawdata!N36,Mappings!$A$6:$B$250,2,false),rawdata!N36))</f>
        <v>type_interactive</v>
      </c>
      <c r="N36" s="2" t="str">
        <f>if(isblank(rawdata!O36),"",if(countif(Mappings!$A$6:$A$250,"="&amp;rawdata!O36)&gt;0,vlookup(rawdata!O36,Mappings!$A$6:$B$250,2,false),rawdata!O36))</f>
        <v>theme_futuristic</v>
      </c>
      <c r="O36" s="2" t="str">
        <f>if(isblank(rawdata!P36),"",if(countif(Mappings!$A$6:$A$250,"="&amp;rawdata!P36)&gt;0,vlookup(rawdata!P36,Mappings!$A$6:$B$250,2,false),rawdata!P36))</f>
        <v>gear_lights</v>
      </c>
      <c r="P36" s="2" t="str">
        <f>if(isblank(rawdata!Q36),"",if(countif(Mappings!$A$6:$A$250,"="&amp;rawdata!Q36)&gt;0,vlookup(rawdata!Q36,Mappings!$A$6:$B$250,2,false),rawdata!Q36))</f>
        <v/>
      </c>
      <c r="Q36" s="2" t="str">
        <f>if(isblank(rawdata!R36),"",if(countif(Mappings!$A$6:$A$250,"="&amp;rawdata!R36)&gt;0,vlookup(rawdata!R36,Mappings!$A$6:$B$250,2,false),rawdata!R36))</f>
        <v/>
      </c>
      <c r="R36" s="2" t="str">
        <f>if(isblank(rawdata!S36),"",if(countif(Mappings!$A$6:$A$250,"="&amp;rawdata!S36)&gt;0,vlookup(rawdata!S36,Mappings!$A$6:$B$250,2,false),rawdata!S36))</f>
        <v/>
      </c>
      <c r="S36" s="2" t="str">
        <f>if(isblank(rawdata!T36),"",if(countif(Mappings!$A$6:$A$250,"="&amp;rawdata!T36)&gt;0,vlookup(rawdata!T36,Mappings!$A$6:$B$250,2,false),rawdata!T36))</f>
        <v/>
      </c>
      <c r="T36" s="2" t="str">
        <f>if(isblank(rawdata!U36),"",if(countif(Mappings!$A$6:$A$250,"="&amp;rawdata!U36)&gt;0,vlookup(rawdata!U36,Mappings!$A$6:$B$250,2,false),rawdata!U36))</f>
        <v/>
      </c>
      <c r="U36" s="2" t="str">
        <f>if(isblank(rawdata!V36),"",if(countif(Mappings!$A$6:$A$250,"="&amp;rawdata!V36)&gt;0,vlookup(rawdata!V36,Mappings!$A$6:$B$250,2,false),rawdata!V36))</f>
        <v/>
      </c>
      <c r="V36" s="2" t="str">
        <f>if(isblank(rawdata!W36),"",if(countif(Mappings!$A$6:$A$250,"="&amp;rawdata!W36)&gt;0,vlookup(rawdata!W36,Mappings!$A$6:$B$250,2,false),rawdata!W36))</f>
        <v/>
      </c>
      <c r="W36" s="2" t="str">
        <f>if(isblank(rawdata!X36),"",if(countif(Mappings!$A$6:$A$250,"="&amp;rawdata!X36)&gt;0,vlookup(rawdata!X36,Mappings!$A$6:$B$250,2,false),rawdata!X36))</f>
        <v/>
      </c>
      <c r="X36" s="2" t="str">
        <f>if(isblank(rawdata!Y36),"",if(countif(Mappings!$A$6:$A$250,"="&amp;rawdata!Y36)&gt;0,vlookup(rawdata!Y36,Mappings!$A$6:$B$250,2,false),rawdata!Y36))</f>
        <v/>
      </c>
      <c r="Y36" s="2" t="str">
        <f>if(isblank(rawdata!Z36),"",if(countif(Mappings!$A$6:$A$250,"="&amp;rawdata!Z36)&gt;0,vlookup(rawdata!Z36,Mappings!$A$6:$B$250,2,false),rawdata!Z36))</f>
        <v/>
      </c>
      <c r="Z36" s="2" t="str">
        <f>if(isblank(rawdata!AA36),"",if(countif(Mappings!$A$6:$A$250,"="&amp;rawdata!AA36)&gt;0,vlookup(rawdata!AA36,Mappings!$A$6:$B$250,2,false),rawdata!AA36))</f>
        <v/>
      </c>
      <c r="AA36" s="2" t="str">
        <f>if(isblank(rawdata!AB36),"",if(countif(Mappings!$A$6:$A$250,"="&amp;rawdata!AB36)&gt;0,vlookup(rawdata!AB36,Mappings!$A$6:$B$250,2,false),rawdata!AB36))</f>
        <v/>
      </c>
    </row>
    <row r="37">
      <c r="B37" s="2" t="str">
        <f>rawdata!C37</f>
        <v>Castle Museum Linz</v>
      </c>
      <c r="C37" s="2" t="str">
        <f>rawdata!D37</f>
        <v>Strukt</v>
      </c>
      <c r="D37" s="2" t="str">
        <f>rawdata!E37</f>
        <v>The new and modern add-on to the Castle Museum Linz in Upper Austria is home to a permanent installation of the Struktable. </v>
      </c>
      <c r="E37" s="11" t="str">
        <f>rawdata!F37</f>
        <v>http://strukt.com/2010/schlossmuseum-multitouch/</v>
      </c>
      <c r="F37" s="2" t="str">
        <f>rawdata!G37</f>
        <v/>
      </c>
      <c r="G37" s="2" t="str">
        <f>rawdata!H37</f>
        <v>2010</v>
      </c>
      <c r="H37" s="2" t="str">
        <f>rawdata!I37</f>
        <v>Vienna, austria</v>
      </c>
      <c r="I37" s="2" t="str">
        <f>if(isblank(rawdata!J37),"",if(countif(Mappings!$A$6:$A$250,"="&amp;rawdata!J37)&gt;0,vlookup(rawdata!J37,Mappings!$A$6:$B$250,2,false),rawdata!J37))</f>
        <v>form_installation</v>
      </c>
      <c r="J37" s="2" t="str">
        <f>if(isblank(rawdata!K37),"",if(countif(Mappings!$A$6:$A$250,"="&amp;rawdata!K37)&gt;0,vlookup(rawdata!K37,Mappings!$A$6:$B$250,2,false),rawdata!K37))</f>
        <v>function_touch</v>
      </c>
      <c r="K37" s="2" t="str">
        <f>if(isblank(rawdata!L37),"",if(countif(Mappings!$A$6:$A$250,"="&amp;rawdata!L37)&gt;0,vlookup(rawdata!L37,Mappings!$A$6:$B$250,2,false),rawdata!L37))</f>
        <v>function_touch</v>
      </c>
      <c r="L37" s="2" t="str">
        <f>if(isblank(rawdata!M37),"",if(countif(Mappings!$A$6:$A$250,"="&amp;rawdata!M37)&gt;0,vlookup(rawdata!M37,Mappings!$A$6:$B$250,2,false),rawdata!M37))</f>
        <v>theme_map</v>
      </c>
      <c r="M37" s="2" t="str">
        <f>if(isblank(rawdata!N37),"",if(countif(Mappings!$A$6:$A$250,"="&amp;rawdata!N37)&gt;0,vlookup(rawdata!N37,Mappings!$A$6:$B$250,2,false),rawdata!N37))</f>
        <v>tech_sound</v>
      </c>
      <c r="N37" s="2" t="str">
        <f>if(isblank(rawdata!O37),"",if(countif(Mappings!$A$6:$A$250,"="&amp;rawdata!O37)&gt;0,vlookup(rawdata!O37,Mappings!$A$6:$B$250,2,false),rawdata!O37))</f>
        <v>tech_movement</v>
      </c>
      <c r="O37" s="2" t="str">
        <f>if(isblank(rawdata!P37),"",if(countif(Mappings!$A$6:$A$250,"="&amp;rawdata!P37)&gt;0,vlookup(rawdata!P37,Mappings!$A$6:$B$250,2,false),rawdata!P37))</f>
        <v>gear_screen</v>
      </c>
      <c r="P37" s="2" t="str">
        <f>if(isblank(rawdata!Q37),"",if(countif(Mappings!$A$6:$A$250,"="&amp;rawdata!Q37)&gt;0,vlookup(rawdata!Q37,Mappings!$A$6:$B$250,2,false),rawdata!Q37))</f>
        <v>type_commercial</v>
      </c>
      <c r="Q37" s="2" t="str">
        <f>if(isblank(rawdata!R37),"",if(countif(Mappings!$A$6:$A$250,"="&amp;rawdata!R37)&gt;0,vlookup(rawdata!R37,Mappings!$A$6:$B$250,2,false),rawdata!R37))</f>
        <v/>
      </c>
      <c r="R37" s="2" t="str">
        <f>if(isblank(rawdata!S37),"",if(countif(Mappings!$A$6:$A$250,"="&amp;rawdata!S37)&gt;0,vlookup(rawdata!S37,Mappings!$A$6:$B$250,2,false),rawdata!S37))</f>
        <v/>
      </c>
      <c r="S37" s="2" t="str">
        <f>if(isblank(rawdata!T37),"",if(countif(Mappings!$A$6:$A$250,"="&amp;rawdata!T37)&gt;0,vlookup(rawdata!T37,Mappings!$A$6:$B$250,2,false),rawdata!T37))</f>
        <v/>
      </c>
      <c r="T37" s="2" t="str">
        <f>if(isblank(rawdata!U37),"",if(countif(Mappings!$A$6:$A$250,"="&amp;rawdata!U37)&gt;0,vlookup(rawdata!U37,Mappings!$A$6:$B$250,2,false),rawdata!U37))</f>
        <v/>
      </c>
      <c r="U37" s="2" t="str">
        <f>if(isblank(rawdata!V37),"",if(countif(Mappings!$A$6:$A$250,"="&amp;rawdata!V37)&gt;0,vlookup(rawdata!V37,Mappings!$A$6:$B$250,2,false),rawdata!V37))</f>
        <v/>
      </c>
      <c r="V37" s="2" t="str">
        <f>if(isblank(rawdata!W37),"",if(countif(Mappings!$A$6:$A$250,"="&amp;rawdata!W37)&gt;0,vlookup(rawdata!W37,Mappings!$A$6:$B$250,2,false),rawdata!W37))</f>
        <v/>
      </c>
      <c r="W37" s="2" t="str">
        <f>if(isblank(rawdata!X37),"",if(countif(Mappings!$A$6:$A$250,"="&amp;rawdata!X37)&gt;0,vlookup(rawdata!X37,Mappings!$A$6:$B$250,2,false),rawdata!X37))</f>
        <v/>
      </c>
      <c r="X37" s="2" t="str">
        <f>if(isblank(rawdata!Y37),"",if(countif(Mappings!$A$6:$A$250,"="&amp;rawdata!Y37)&gt;0,vlookup(rawdata!Y37,Mappings!$A$6:$B$250,2,false),rawdata!Y37))</f>
        <v/>
      </c>
      <c r="Y37" s="2" t="str">
        <f>if(isblank(rawdata!Z37),"",if(countif(Mappings!$A$6:$A$250,"="&amp;rawdata!Z37)&gt;0,vlookup(rawdata!Z37,Mappings!$A$6:$B$250,2,false),rawdata!Z37))</f>
        <v/>
      </c>
      <c r="Z37" s="2" t="str">
        <f>if(isblank(rawdata!AA37),"",if(countif(Mappings!$A$6:$A$250,"="&amp;rawdata!AA37)&gt;0,vlookup(rawdata!AA37,Mappings!$A$6:$B$250,2,false),rawdata!AA37))</f>
        <v/>
      </c>
      <c r="AA37" s="2" t="str">
        <f>if(isblank(rawdata!AB37),"",if(countif(Mappings!$A$6:$A$250,"="&amp;rawdata!AB37)&gt;0,vlookup(rawdata!AB37,Mappings!$A$6:$B$250,2,false),rawdata!AB37))</f>
        <v/>
      </c>
    </row>
    <row r="38">
      <c r="B38" s="2" t="str">
        <f>rawdata!C38</f>
        <v>Energie Steiermark E-Wonderworld</v>
      </c>
      <c r="C38" s="2" t="str">
        <f>rawdata!D38</f>
        <v>Strukt</v>
      </c>
      <c r="D38" s="2" t="str">
        <f>rawdata!E38</f>
        <v>It showcases various interactive exhibits about energy consumption, renewable energy and the impact of energy in everyday life.</v>
      </c>
      <c r="E38" s="11" t="str">
        <f>rawdata!F38</f>
        <v>http://strukt.com/2010/energie-steiermark-struktable/</v>
      </c>
      <c r="F38" s="2" t="str">
        <f>rawdata!G38</f>
        <v/>
      </c>
      <c r="G38" s="2" t="str">
        <f>rawdata!H38</f>
        <v>2012</v>
      </c>
      <c r="H38" s="2" t="str">
        <f>rawdata!I38</f>
        <v>Vienna, austria</v>
      </c>
      <c r="I38" s="2" t="str">
        <f>if(isblank(rawdata!J38),"",if(countif(Mappings!$A$6:$A$250,"="&amp;rawdata!J38)&gt;0,vlookup(rawdata!J38,Mappings!$A$6:$B$250,2,false),rawdata!J38))</f>
        <v>form_installation</v>
      </c>
      <c r="J38" s="2" t="str">
        <f>if(isblank(rawdata!K38),"",if(countif(Mappings!$A$6:$A$250,"="&amp;rawdata!K38)&gt;0,vlookup(rawdata!K38,Mappings!$A$6:$B$250,2,false),rawdata!K38))</f>
        <v>function_touch</v>
      </c>
      <c r="K38" s="2" t="str">
        <f>if(isblank(rawdata!L38),"",if(countif(Mappings!$A$6:$A$250,"="&amp;rawdata!L38)&gt;0,vlookup(rawdata!L38,Mappings!$A$6:$B$250,2,false),rawdata!L38))</f>
        <v>function_touch</v>
      </c>
      <c r="L38" s="2" t="str">
        <f>if(isblank(rawdata!M38),"",if(countif(Mappings!$A$6:$A$250,"="&amp;rawdata!M38)&gt;0,vlookup(rawdata!M38,Mappings!$A$6:$B$250,2,false),rawdata!M38))</f>
        <v>theme_map</v>
      </c>
      <c r="M38" s="2" t="str">
        <f>if(isblank(rawdata!N38),"",if(countif(Mappings!$A$6:$A$250,"="&amp;rawdata!N38)&gt;0,vlookup(rawdata!N38,Mappings!$A$6:$B$250,2,false),rawdata!N38))</f>
        <v>tech_sound</v>
      </c>
      <c r="N38" s="2" t="str">
        <f>if(isblank(rawdata!O38),"",if(countif(Mappings!$A$6:$A$250,"="&amp;rawdata!O38)&gt;0,vlookup(rawdata!O38,Mappings!$A$6:$B$250,2,false),rawdata!O38))</f>
        <v>tech_movement</v>
      </c>
      <c r="O38" s="2" t="str">
        <f>if(isblank(rawdata!P38),"",if(countif(Mappings!$A$6:$A$250,"="&amp;rawdata!P38)&gt;0,vlookup(rawdata!P38,Mappings!$A$6:$B$250,2,false),rawdata!P38))</f>
        <v>type_commercial</v>
      </c>
      <c r="P38" s="2" t="str">
        <f>if(isblank(rawdata!Q38),"",if(countif(Mappings!$A$6:$A$250,"="&amp;rawdata!Q38)&gt;0,vlookup(rawdata!Q38,Mappings!$A$6:$B$250,2,false),rawdata!Q38))</f>
        <v>gear_tablet</v>
      </c>
      <c r="Q38" s="2" t="str">
        <f>if(isblank(rawdata!R38),"",if(countif(Mappings!$A$6:$A$250,"="&amp;rawdata!R38)&gt;0,vlookup(rawdata!R38,Mappings!$A$6:$B$250,2,false),rawdata!R38))</f>
        <v/>
      </c>
      <c r="R38" s="2" t="str">
        <f>if(isblank(rawdata!S38),"",if(countif(Mappings!$A$6:$A$250,"="&amp;rawdata!S38)&gt;0,vlookup(rawdata!S38,Mappings!$A$6:$B$250,2,false),rawdata!S38))</f>
        <v/>
      </c>
      <c r="S38" s="2" t="str">
        <f>if(isblank(rawdata!T38),"",if(countif(Mappings!$A$6:$A$250,"="&amp;rawdata!T38)&gt;0,vlookup(rawdata!T38,Mappings!$A$6:$B$250,2,false),rawdata!T38))</f>
        <v/>
      </c>
      <c r="T38" s="2" t="str">
        <f>if(isblank(rawdata!U38),"",if(countif(Mappings!$A$6:$A$250,"="&amp;rawdata!U38)&gt;0,vlookup(rawdata!U38,Mappings!$A$6:$B$250,2,false),rawdata!U38))</f>
        <v/>
      </c>
      <c r="U38" s="2" t="str">
        <f>if(isblank(rawdata!V38),"",if(countif(Mappings!$A$6:$A$250,"="&amp;rawdata!V38)&gt;0,vlookup(rawdata!V38,Mappings!$A$6:$B$250,2,false),rawdata!V38))</f>
        <v/>
      </c>
      <c r="V38" s="2" t="str">
        <f>if(isblank(rawdata!W38),"",if(countif(Mappings!$A$6:$A$250,"="&amp;rawdata!W38)&gt;0,vlookup(rawdata!W38,Mappings!$A$6:$B$250,2,false),rawdata!W38))</f>
        <v/>
      </c>
      <c r="W38" s="2" t="str">
        <f>if(isblank(rawdata!X38),"",if(countif(Mappings!$A$6:$A$250,"="&amp;rawdata!X38)&gt;0,vlookup(rawdata!X38,Mappings!$A$6:$B$250,2,false),rawdata!X38))</f>
        <v/>
      </c>
      <c r="X38" s="2" t="str">
        <f>if(isblank(rawdata!Y38),"",if(countif(Mappings!$A$6:$A$250,"="&amp;rawdata!Y38)&gt;0,vlookup(rawdata!Y38,Mappings!$A$6:$B$250,2,false),rawdata!Y38))</f>
        <v/>
      </c>
      <c r="Y38" s="2" t="str">
        <f>if(isblank(rawdata!Z38),"",if(countif(Mappings!$A$6:$A$250,"="&amp;rawdata!Z38)&gt;0,vlookup(rawdata!Z38,Mappings!$A$6:$B$250,2,false),rawdata!Z38))</f>
        <v/>
      </c>
      <c r="Z38" s="2" t="str">
        <f>if(isblank(rawdata!AA38),"",if(countif(Mappings!$A$6:$A$250,"="&amp;rawdata!AA38)&gt;0,vlookup(rawdata!AA38,Mappings!$A$6:$B$250,2,false),rawdata!AA38))</f>
        <v/>
      </c>
      <c r="AA38" s="2" t="str">
        <f>if(isblank(rawdata!AB38),"",if(countif(Mappings!$A$6:$A$250,"="&amp;rawdata!AB38)&gt;0,vlookup(rawdata!AB38,Mappings!$A$6:$B$250,2,false),rawdata!AB38))</f>
        <v/>
      </c>
    </row>
    <row r="39">
      <c r="B39" s="2" t="str">
        <f>rawdata!C39</f>
        <v>Android Wear</v>
      </c>
      <c r="C39" s="2" t="str">
        <f>rawdata!D39</f>
        <v>B-Reel</v>
      </c>
      <c r="D39" s="2" t="str">
        <f>rawdata!E39</f>
        <v>Setting the design standard for Android Wear watch faces</v>
      </c>
      <c r="E39" s="11" t="str">
        <f>rawdata!F39</f>
        <v>http://www.b-reel.com/projects/android-wear</v>
      </c>
      <c r="F39" s="2" t="str">
        <f>rawdata!G39</f>
        <v/>
      </c>
      <c r="G39" s="2" t="str">
        <f>rawdata!H39</f>
        <v>2015</v>
      </c>
      <c r="H39" s="2" t="str">
        <f>rawdata!I39</f>
        <v>New York, USA</v>
      </c>
      <c r="I39" s="2" t="str">
        <f>if(isblank(rawdata!J39),"",if(countif(Mappings!$A$6:$A$250,"="&amp;rawdata!J39)&gt;0,vlookup(rawdata!J39,Mappings!$A$6:$B$250,2,false),rawdata!J39))</f>
        <v>form_product</v>
      </c>
      <c r="J39" s="2" t="str">
        <f>if(isblank(rawdata!K39),"",if(countif(Mappings!$A$6:$A$250,"="&amp;rawdata!K39)&gt;0,vlookup(rawdata!K39,Mappings!$A$6:$B$250,2,false),rawdata!K39))</f>
        <v>function_touch</v>
      </c>
      <c r="K39" s="2" t="str">
        <f>if(isblank(rawdata!L39),"",if(countif(Mappings!$A$6:$A$250,"="&amp;rawdata!L39)&gt;0,vlookup(rawdata!L39,Mappings!$A$6:$B$250,2,false),rawdata!L39))</f>
        <v>form_product</v>
      </c>
      <c r="L39" s="2" t="str">
        <f>if(isblank(rawdata!M39),"",if(countif(Mappings!$A$6:$A$250,"="&amp;rawdata!M39)&gt;0,vlookup(rawdata!M39,Mappings!$A$6:$B$250,2,false),rawdata!M39))</f>
        <v>gear_screen</v>
      </c>
      <c r="M39" s="2" t="str">
        <f>if(isblank(rawdata!N39),"",if(countif(Mappings!$A$6:$A$250,"="&amp;rawdata!N39)&gt;0,vlookup(rawdata!N39,Mappings!$A$6:$B$250,2,false),rawdata!N39))</f>
        <v>type_interactive</v>
      </c>
      <c r="N39" s="2" t="str">
        <f>if(isblank(rawdata!O39),"",if(countif(Mappings!$A$6:$A$250,"="&amp;rawdata!O39)&gt;0,vlookup(rawdata!O39,Mappings!$A$6:$B$250,2,false),rawdata!O39))</f>
        <v>theme_tech</v>
      </c>
      <c r="O39" s="2" t="str">
        <f>if(isblank(rawdata!P39),"",if(countif(Mappings!$A$6:$A$250,"="&amp;rawdata!P39)&gt;0,vlookup(rawdata!P39,Mappings!$A$6:$B$250,2,false),rawdata!P39))</f>
        <v>tech_screen</v>
      </c>
      <c r="P39" s="2" t="str">
        <f>if(isblank(rawdata!Q39),"",if(countif(Mappings!$A$6:$A$250,"="&amp;rawdata!Q39)&gt;0,vlookup(rawdata!Q39,Mappings!$A$6:$B$250,2,false),rawdata!Q39))</f>
        <v/>
      </c>
      <c r="Q39" s="2" t="str">
        <f>if(isblank(rawdata!R39),"",if(countif(Mappings!$A$6:$A$250,"="&amp;rawdata!R39)&gt;0,vlookup(rawdata!R39,Mappings!$A$6:$B$250,2,false),rawdata!R39))</f>
        <v/>
      </c>
      <c r="R39" s="2" t="str">
        <f>if(isblank(rawdata!S39),"",if(countif(Mappings!$A$6:$A$250,"="&amp;rawdata!S39)&gt;0,vlookup(rawdata!S39,Mappings!$A$6:$B$250,2,false),rawdata!S39))</f>
        <v/>
      </c>
      <c r="S39" s="2" t="str">
        <f>if(isblank(rawdata!T39),"",if(countif(Mappings!$A$6:$A$250,"="&amp;rawdata!T39)&gt;0,vlookup(rawdata!T39,Mappings!$A$6:$B$250,2,false),rawdata!T39))</f>
        <v/>
      </c>
      <c r="T39" s="2" t="str">
        <f>if(isblank(rawdata!U39),"",if(countif(Mappings!$A$6:$A$250,"="&amp;rawdata!U39)&gt;0,vlookup(rawdata!U39,Mappings!$A$6:$B$250,2,false),rawdata!U39))</f>
        <v/>
      </c>
      <c r="U39" s="2" t="str">
        <f>if(isblank(rawdata!V39),"",if(countif(Mappings!$A$6:$A$250,"="&amp;rawdata!V39)&gt;0,vlookup(rawdata!V39,Mappings!$A$6:$B$250,2,false),rawdata!V39))</f>
        <v/>
      </c>
      <c r="V39" s="2" t="str">
        <f>if(isblank(rawdata!W39),"",if(countif(Mappings!$A$6:$A$250,"="&amp;rawdata!W39)&gt;0,vlookup(rawdata!W39,Mappings!$A$6:$B$250,2,false),rawdata!W39))</f>
        <v/>
      </c>
      <c r="W39" s="2" t="str">
        <f>if(isblank(rawdata!X39),"",if(countif(Mappings!$A$6:$A$250,"="&amp;rawdata!X39)&gt;0,vlookup(rawdata!X39,Mappings!$A$6:$B$250,2,false),rawdata!X39))</f>
        <v/>
      </c>
      <c r="X39" s="2" t="str">
        <f>if(isblank(rawdata!Y39),"",if(countif(Mappings!$A$6:$A$250,"="&amp;rawdata!Y39)&gt;0,vlookup(rawdata!Y39,Mappings!$A$6:$B$250,2,false),rawdata!Y39))</f>
        <v/>
      </c>
      <c r="Y39" s="2" t="str">
        <f>if(isblank(rawdata!Z39),"",if(countif(Mappings!$A$6:$A$250,"="&amp;rawdata!Z39)&gt;0,vlookup(rawdata!Z39,Mappings!$A$6:$B$250,2,false),rawdata!Z39))</f>
        <v/>
      </c>
      <c r="Z39" s="2" t="str">
        <f>if(isblank(rawdata!AA39),"",if(countif(Mappings!$A$6:$A$250,"="&amp;rawdata!AA39)&gt;0,vlookup(rawdata!AA39,Mappings!$A$6:$B$250,2,false),rawdata!AA39))</f>
        <v/>
      </c>
      <c r="AA39" s="2" t="str">
        <f>if(isblank(rawdata!AB39),"",if(countif(Mappings!$A$6:$A$250,"="&amp;rawdata!AB39)&gt;0,vlookup(rawdata!AB39,Mappings!$A$6:$B$250,2,false),rawdata!AB39))</f>
        <v/>
      </c>
    </row>
    <row r="40">
      <c r="B40" s="2" t="str">
        <f>rawdata!C40</f>
        <v>Live Drive</v>
      </c>
      <c r="C40" s="2" t="str">
        <f>rawdata!D40</f>
        <v>B-Reel</v>
      </c>
      <c r="D40" s="2" t="str">
        <f>rawdata!E40</f>
        <v>Virtual test drive, from Mitsubishi, and B-Reel</v>
      </c>
      <c r="E40" s="11" t="str">
        <f>rawdata!F40</f>
        <v>http://www.b-reel.com/projects/live-drive</v>
      </c>
      <c r="F40" s="2" t="str">
        <f>rawdata!G40</f>
        <v/>
      </c>
      <c r="G40" s="2" t="str">
        <f>rawdata!H40</f>
        <v>2014</v>
      </c>
      <c r="H40" s="2" t="str">
        <f>rawdata!I40</f>
        <v>Los angeles, USA</v>
      </c>
      <c r="I40" s="2" t="str">
        <f>if(isblank(rawdata!J40),"",if(countif(Mappings!$A$6:$A$250,"="&amp;rawdata!J40)&gt;0,vlookup(rawdata!J40,Mappings!$A$6:$B$250,2,false),rawdata!J40))</f>
        <v>form_video</v>
      </c>
      <c r="J40" s="2" t="str">
        <f>if(isblank(rawdata!K40),"",if(countif(Mappings!$A$6:$A$250,"="&amp;rawdata!K40)&gt;0,vlookup(rawdata!K40,Mappings!$A$6:$B$250,2,false),rawdata!K40))</f>
        <v>tech_robotics</v>
      </c>
      <c r="K40" s="2" t="str">
        <f>if(isblank(rawdata!L40),"",if(countif(Mappings!$A$6:$A$250,"="&amp;rawdata!L40)&gt;0,vlookup(rawdata!L40,Mappings!$A$6:$B$250,2,false),rawdata!L40))</f>
        <v>tech_GPS</v>
      </c>
      <c r="L40" s="2" t="str">
        <f>if(isblank(rawdata!M40),"",if(countif(Mappings!$A$6:$A$250,"="&amp;rawdata!M40)&gt;0,vlookup(rawdata!M40,Mappings!$A$6:$B$250,2,false),rawdata!M40))</f>
        <v>gear_screen</v>
      </c>
      <c r="M40" s="2" t="str">
        <f>if(isblank(rawdata!N40),"",if(countif(Mappings!$A$6:$A$250,"="&amp;rawdata!N40)&gt;0,vlookup(rawdata!N40,Mappings!$A$6:$B$250,2,false),rawdata!N40))</f>
        <v>function_mouse</v>
      </c>
      <c r="N40" s="2" t="str">
        <f>if(isblank(rawdata!O40),"",if(countif(Mappings!$A$6:$A$250,"="&amp;rawdata!O40)&gt;0,vlookup(rawdata!O40,Mappings!$A$6:$B$250,2,false),rawdata!O40))</f>
        <v>theme_education</v>
      </c>
      <c r="O40" s="2" t="str">
        <f>if(isblank(rawdata!P40),"",if(countif(Mappings!$A$6:$A$250,"="&amp;rawdata!P40)&gt;0,vlookup(rawdata!P40,Mappings!$A$6:$B$250,2,false),rawdata!P40))</f>
        <v>theme_tech</v>
      </c>
      <c r="P40" s="2" t="str">
        <f>if(isblank(rawdata!Q40),"",if(countif(Mappings!$A$6:$A$250,"="&amp;rawdata!Q40)&gt;0,vlookup(rawdata!Q40,Mappings!$A$6:$B$250,2,false),rawdata!Q40))</f>
        <v>type_interactive</v>
      </c>
      <c r="Q40" s="2" t="str">
        <f>if(isblank(rawdata!R40),"",if(countif(Mappings!$A$6:$A$250,"="&amp;rawdata!R40)&gt;0,vlookup(rawdata!R40,Mappings!$A$6:$B$250,2,false),rawdata!R40))</f>
        <v/>
      </c>
      <c r="R40" s="2" t="str">
        <f>if(isblank(rawdata!S40),"",if(countif(Mappings!$A$6:$A$250,"="&amp;rawdata!S40)&gt;0,vlookup(rawdata!S40,Mappings!$A$6:$B$250,2,false),rawdata!S40))</f>
        <v/>
      </c>
      <c r="S40" s="2" t="str">
        <f>if(isblank(rawdata!T40),"",if(countif(Mappings!$A$6:$A$250,"="&amp;rawdata!T40)&gt;0,vlookup(rawdata!T40,Mappings!$A$6:$B$250,2,false),rawdata!T40))</f>
        <v/>
      </c>
      <c r="T40" s="2" t="str">
        <f>if(isblank(rawdata!U40),"",if(countif(Mappings!$A$6:$A$250,"="&amp;rawdata!U40)&gt;0,vlookup(rawdata!U40,Mappings!$A$6:$B$250,2,false),rawdata!U40))</f>
        <v/>
      </c>
      <c r="U40" s="2" t="str">
        <f>if(isblank(rawdata!V40),"",if(countif(Mappings!$A$6:$A$250,"="&amp;rawdata!V40)&gt;0,vlookup(rawdata!V40,Mappings!$A$6:$B$250,2,false),rawdata!V40))</f>
        <v/>
      </c>
      <c r="V40" s="2" t="str">
        <f>if(isblank(rawdata!W40),"",if(countif(Mappings!$A$6:$A$250,"="&amp;rawdata!W40)&gt;0,vlookup(rawdata!W40,Mappings!$A$6:$B$250,2,false),rawdata!W40))</f>
        <v/>
      </c>
      <c r="W40" s="2" t="str">
        <f>if(isblank(rawdata!X40),"",if(countif(Mappings!$A$6:$A$250,"="&amp;rawdata!X40)&gt;0,vlookup(rawdata!X40,Mappings!$A$6:$B$250,2,false),rawdata!X40))</f>
        <v/>
      </c>
      <c r="X40" s="2" t="str">
        <f>if(isblank(rawdata!Y40),"",if(countif(Mappings!$A$6:$A$250,"="&amp;rawdata!Y40)&gt;0,vlookup(rawdata!Y40,Mappings!$A$6:$B$250,2,false),rawdata!Y40))</f>
        <v/>
      </c>
      <c r="Y40" s="2" t="str">
        <f>if(isblank(rawdata!Z40),"",if(countif(Mappings!$A$6:$A$250,"="&amp;rawdata!Z40)&gt;0,vlookup(rawdata!Z40,Mappings!$A$6:$B$250,2,false),rawdata!Z40))</f>
        <v/>
      </c>
      <c r="Z40" s="2" t="str">
        <f>if(isblank(rawdata!AA40),"",if(countif(Mappings!$A$6:$A$250,"="&amp;rawdata!AA40)&gt;0,vlookup(rawdata!AA40,Mappings!$A$6:$B$250,2,false),rawdata!AA40))</f>
        <v/>
      </c>
      <c r="AA40" s="2" t="str">
        <f>if(isblank(rawdata!AB40),"",if(countif(Mappings!$A$6:$A$250,"="&amp;rawdata!AB40)&gt;0,vlookup(rawdata!AB40,Mappings!$A$6:$B$250,2,false),rawdata!AB40))</f>
        <v/>
      </c>
    </row>
    <row r="41">
      <c r="B41" s="2" t="str">
        <f>rawdata!C41</f>
        <v>MADEXINTEL VIDEO WALL</v>
      </c>
      <c r="C41" s="2" t="str">
        <f>rawdata!D41</f>
        <v>Patten studio</v>
      </c>
      <c r="D41" s="2" t="str">
        <f>rawdata!E41</f>
        <v>Patten Studio created a RealSense-powered interactive video wall in collaboration with LEGS Media to set the tone for the numerous MADE Fashion Week events celebrating technology’s role in fashion.</v>
      </c>
      <c r="E41" s="11" t="str">
        <f>rawdata!F41</f>
        <v>http://www.pattenstudio.com/intel-nyfw2015/</v>
      </c>
      <c r="F41" s="2" t="str">
        <f>rawdata!G41</f>
        <v/>
      </c>
      <c r="G41" s="2" t="str">
        <f>rawdata!H41</f>
        <v>2015</v>
      </c>
      <c r="H41" s="2" t="str">
        <f>rawdata!I41</f>
        <v>New York, USA</v>
      </c>
      <c r="I41" s="2" t="str">
        <f>if(isblank(rawdata!J41),"",if(countif(Mappings!$A$6:$A$250,"="&amp;rawdata!J41)&gt;0,vlookup(rawdata!J41,Mappings!$A$6:$B$250,2,false),rawdata!J41))</f>
        <v>form_installation</v>
      </c>
      <c r="J41" s="2" t="str">
        <f>if(isblank(rawdata!K41),"",if(countif(Mappings!$A$6:$A$250,"="&amp;rawdata!K41)&gt;0,vlookup(rawdata!K41,Mappings!$A$6:$B$250,2,false),rawdata!K41))</f>
        <v>type_interactive</v>
      </c>
      <c r="K41" s="2" t="str">
        <f>if(isblank(rawdata!L41),"",if(countif(Mappings!$A$6:$A$250,"="&amp;rawdata!L41)&gt;0,vlookup(rawdata!L41,Mappings!$A$6:$B$250,2,false),rawdata!L41))</f>
        <v>tech_webcam</v>
      </c>
      <c r="L41" s="2" t="str">
        <f>if(isblank(rawdata!M41),"",if(countif(Mappings!$A$6:$A$250,"="&amp;rawdata!M41)&gt;0,vlookup(rawdata!M41,Mappings!$A$6:$B$250,2,false),rawdata!M41))</f>
        <v>tech_lights</v>
      </c>
      <c r="M41" s="2" t="str">
        <f>if(isblank(rawdata!N41),"",if(countif(Mappings!$A$6:$A$250,"="&amp;rawdata!N41)&gt;0,vlookup(rawdata!N41,Mappings!$A$6:$B$250,2,false),rawdata!N41))</f>
        <v>form_wall</v>
      </c>
      <c r="N41" s="2" t="str">
        <f>if(isblank(rawdata!O41),"",if(countif(Mappings!$A$6:$A$250,"="&amp;rawdata!O41)&gt;0,vlookup(rawdata!O41,Mappings!$A$6:$B$250,2,false),rawdata!O41))</f>
        <v>function_motion</v>
      </c>
      <c r="O41" s="2" t="str">
        <f>if(isblank(rawdata!P41),"",if(countif(Mappings!$A$6:$A$250,"="&amp;rawdata!P41)&gt;0,vlookup(rawdata!P41,Mappings!$A$6:$B$250,2,false),rawdata!P41))</f>
        <v>theme_historical</v>
      </c>
      <c r="P41" s="2" t="str">
        <f>if(isblank(rawdata!Q41),"",if(countif(Mappings!$A$6:$A$250,"="&amp;rawdata!Q41)&gt;0,vlookup(rawdata!Q41,Mappings!$A$6:$B$250,2,false),rawdata!Q41))</f>
        <v>tech_screen</v>
      </c>
      <c r="Q41" s="2" t="str">
        <f>if(isblank(rawdata!R41),"",if(countif(Mappings!$A$6:$A$250,"="&amp;rawdata!R41)&gt;0,vlookup(rawdata!R41,Mappings!$A$6:$B$250,2,false),rawdata!R41))</f>
        <v>gear_screen</v>
      </c>
      <c r="R41" s="2" t="str">
        <f>if(isblank(rawdata!S41),"",if(countif(Mappings!$A$6:$A$250,"="&amp;rawdata!S41)&gt;0,vlookup(rawdata!S41,Mappings!$A$6:$B$250,2,false),rawdata!S41))</f>
        <v/>
      </c>
      <c r="S41" s="2" t="str">
        <f>if(isblank(rawdata!T41),"",if(countif(Mappings!$A$6:$A$250,"="&amp;rawdata!T41)&gt;0,vlookup(rawdata!T41,Mappings!$A$6:$B$250,2,false),rawdata!T41))</f>
        <v/>
      </c>
      <c r="T41" s="2" t="str">
        <f>if(isblank(rawdata!U41),"",if(countif(Mappings!$A$6:$A$250,"="&amp;rawdata!U41)&gt;0,vlookup(rawdata!U41,Mappings!$A$6:$B$250,2,false),rawdata!U41))</f>
        <v/>
      </c>
      <c r="U41" s="2" t="str">
        <f>if(isblank(rawdata!V41),"",if(countif(Mappings!$A$6:$A$250,"="&amp;rawdata!V41)&gt;0,vlookup(rawdata!V41,Mappings!$A$6:$B$250,2,false),rawdata!V41))</f>
        <v/>
      </c>
      <c r="V41" s="2" t="str">
        <f>if(isblank(rawdata!W41),"",if(countif(Mappings!$A$6:$A$250,"="&amp;rawdata!W41)&gt;0,vlookup(rawdata!W41,Mappings!$A$6:$B$250,2,false),rawdata!W41))</f>
        <v/>
      </c>
      <c r="W41" s="2" t="str">
        <f>if(isblank(rawdata!X41),"",if(countif(Mappings!$A$6:$A$250,"="&amp;rawdata!X41)&gt;0,vlookup(rawdata!X41,Mappings!$A$6:$B$250,2,false),rawdata!X41))</f>
        <v/>
      </c>
      <c r="X41" s="2" t="str">
        <f>if(isblank(rawdata!Y41),"",if(countif(Mappings!$A$6:$A$250,"="&amp;rawdata!Y41)&gt;0,vlookup(rawdata!Y41,Mappings!$A$6:$B$250,2,false),rawdata!Y41))</f>
        <v/>
      </c>
      <c r="Y41" s="2" t="str">
        <f>if(isblank(rawdata!Z41),"",if(countif(Mappings!$A$6:$A$250,"="&amp;rawdata!Z41)&gt;0,vlookup(rawdata!Z41,Mappings!$A$6:$B$250,2,false),rawdata!Z41))</f>
        <v/>
      </c>
      <c r="Z41" s="2" t="str">
        <f>if(isblank(rawdata!AA41),"",if(countif(Mappings!$A$6:$A$250,"="&amp;rawdata!AA41)&gt;0,vlookup(rawdata!AA41,Mappings!$A$6:$B$250,2,false),rawdata!AA41))</f>
        <v/>
      </c>
      <c r="AA41" s="2" t="str">
        <f>if(isblank(rawdata!AB41),"",if(countif(Mappings!$A$6:$A$250,"="&amp;rawdata!AB41)&gt;0,vlookup(rawdata!AB41,Mappings!$A$6:$B$250,2,false),rawdata!AB41))</f>
        <v/>
      </c>
    </row>
    <row r="42">
      <c r="B42" s="2" t="str">
        <f>rawdata!C42</f>
        <v>THUMBLES</v>
      </c>
      <c r="C42" s="2" t="str">
        <f>rawdata!D42</f>
        <v>Patten studio</v>
      </c>
      <c r="D42" s="2" t="str">
        <f>rawdata!E42</f>
        <v>Thumbles are small robots that drive around on a tabletop surface under computer control to create a new type of interface.</v>
      </c>
      <c r="E42" s="11" t="str">
        <f>rawdata!F42</f>
        <v>http://www.pattenstudio.com/thumbles/</v>
      </c>
      <c r="F42" s="2" t="str">
        <f>rawdata!G42</f>
        <v/>
      </c>
      <c r="G42" s="2" t="str">
        <f>rawdata!H42</f>
        <v>2014</v>
      </c>
      <c r="H42" s="2" t="str">
        <f>rawdata!I42</f>
        <v>New York, USA</v>
      </c>
      <c r="I42" s="2" t="str">
        <f>if(isblank(rawdata!J42),"",if(countif(Mappings!$A$6:$A$250,"="&amp;rawdata!J42)&gt;0,vlookup(rawdata!J42,Mappings!$A$6:$B$250,2,false),rawdata!J42))</f>
        <v>form_product</v>
      </c>
      <c r="J42" s="2" t="str">
        <f>if(isblank(rawdata!K42),"",if(countif(Mappings!$A$6:$A$250,"="&amp;rawdata!K42)&gt;0,vlookup(rawdata!K42,Mappings!$A$6:$B$250,2,false),rawdata!K42))</f>
        <v>tech_lights</v>
      </c>
      <c r="K42" s="2" t="str">
        <f>if(isblank(rawdata!L42),"",if(countif(Mappings!$A$6:$A$250,"="&amp;rawdata!L42)&gt;0,vlookup(rawdata!L42,Mappings!$A$6:$B$250,2,false),rawdata!L42))</f>
        <v>type_interactive</v>
      </c>
      <c r="L42" s="2" t="str">
        <f>if(isblank(rawdata!M42),"",if(countif(Mappings!$A$6:$A$250,"="&amp;rawdata!M42)&gt;0,vlookup(rawdata!M42,Mappings!$A$6:$B$250,2,false),rawdata!M42))</f>
        <v>gear_lights</v>
      </c>
      <c r="M42" s="2" t="str">
        <f>if(isblank(rawdata!N42),"",if(countif(Mappings!$A$6:$A$250,"="&amp;rawdata!N42)&gt;0,vlookup(rawdata!N42,Mappings!$A$6:$B$250,2,false),rawdata!N42))</f>
        <v>function_touch</v>
      </c>
      <c r="N42" s="2" t="str">
        <f>if(isblank(rawdata!O42),"",if(countif(Mappings!$A$6:$A$250,"="&amp;rawdata!O42)&gt;0,vlookup(rawdata!O42,Mappings!$A$6:$B$250,2,false),rawdata!O42))</f>
        <v>theme_futuristic</v>
      </c>
      <c r="O42" s="2" t="str">
        <f>if(isblank(rawdata!P42),"",if(countif(Mappings!$A$6:$A$250,"="&amp;rawdata!P42)&gt;0,vlookup(rawdata!P42,Mappings!$A$6:$B$250,2,false),rawdata!P42))</f>
        <v/>
      </c>
      <c r="P42" s="2" t="str">
        <f>if(isblank(rawdata!Q42),"",if(countif(Mappings!$A$6:$A$250,"="&amp;rawdata!Q42)&gt;0,vlookup(rawdata!Q42,Mappings!$A$6:$B$250,2,false),rawdata!Q42))</f>
        <v/>
      </c>
      <c r="Q42" s="2" t="str">
        <f>if(isblank(rawdata!R42),"",if(countif(Mappings!$A$6:$A$250,"="&amp;rawdata!R42)&gt;0,vlookup(rawdata!R42,Mappings!$A$6:$B$250,2,false),rawdata!R42))</f>
        <v/>
      </c>
      <c r="R42" s="2" t="str">
        <f>if(isblank(rawdata!S42),"",if(countif(Mappings!$A$6:$A$250,"="&amp;rawdata!S42)&gt;0,vlookup(rawdata!S42,Mappings!$A$6:$B$250,2,false),rawdata!S42))</f>
        <v/>
      </c>
      <c r="S42" s="2" t="str">
        <f>if(isblank(rawdata!T42),"",if(countif(Mappings!$A$6:$A$250,"="&amp;rawdata!T42)&gt;0,vlookup(rawdata!T42,Mappings!$A$6:$B$250,2,false),rawdata!T42))</f>
        <v/>
      </c>
      <c r="T42" s="2" t="str">
        <f>if(isblank(rawdata!U42),"",if(countif(Mappings!$A$6:$A$250,"="&amp;rawdata!U42)&gt;0,vlookup(rawdata!U42,Mappings!$A$6:$B$250,2,false),rawdata!U42))</f>
        <v/>
      </c>
      <c r="U42" s="2" t="str">
        <f>if(isblank(rawdata!V42),"",if(countif(Mappings!$A$6:$A$250,"="&amp;rawdata!V42)&gt;0,vlookup(rawdata!V42,Mappings!$A$6:$B$250,2,false),rawdata!V42))</f>
        <v/>
      </c>
      <c r="V42" s="2" t="str">
        <f>if(isblank(rawdata!W42),"",if(countif(Mappings!$A$6:$A$250,"="&amp;rawdata!W42)&gt;0,vlookup(rawdata!W42,Mappings!$A$6:$B$250,2,false),rawdata!W42))</f>
        <v/>
      </c>
      <c r="W42" s="2" t="str">
        <f>if(isblank(rawdata!X42),"",if(countif(Mappings!$A$6:$A$250,"="&amp;rawdata!X42)&gt;0,vlookup(rawdata!X42,Mappings!$A$6:$B$250,2,false),rawdata!X42))</f>
        <v/>
      </c>
      <c r="X42" s="2" t="str">
        <f>if(isblank(rawdata!Y42),"",if(countif(Mappings!$A$6:$A$250,"="&amp;rawdata!Y42)&gt;0,vlookup(rawdata!Y42,Mappings!$A$6:$B$250,2,false),rawdata!Y42))</f>
        <v/>
      </c>
      <c r="Y42" s="2" t="str">
        <f>if(isblank(rawdata!Z42),"",if(countif(Mappings!$A$6:$A$250,"="&amp;rawdata!Z42)&gt;0,vlookup(rawdata!Z42,Mappings!$A$6:$B$250,2,false),rawdata!Z42))</f>
        <v/>
      </c>
      <c r="Z42" s="2" t="str">
        <f>if(isblank(rawdata!AA42),"",if(countif(Mappings!$A$6:$A$250,"="&amp;rawdata!AA42)&gt;0,vlookup(rawdata!AA42,Mappings!$A$6:$B$250,2,false),rawdata!AA42))</f>
        <v/>
      </c>
      <c r="AA42" s="2" t="str">
        <f>if(isblank(rawdata!AB42),"",if(countif(Mappings!$A$6:$A$250,"="&amp;rawdata!AB42)&gt;0,vlookup(rawdata!AB42,Mappings!$A$6:$B$250,2,false),rawdata!AB42))</f>
        <v/>
      </c>
    </row>
    <row r="43">
      <c r="B43" s="2" t="str">
        <f>rawdata!C43</f>
        <v>SCIENCE MILL EXHIBITS</v>
      </c>
      <c r="C43" s="2" t="str">
        <f>rawdata!D43</f>
        <v>Patten studio</v>
      </c>
      <c r="D43" s="2" t="str">
        <f>rawdata!E43</f>
        <v>The Science Mill seeks to promote large industries in Texas which may be lesser known to students, creating interest in areas where there are greater employment opportunities.</v>
      </c>
      <c r="E43" s="11" t="str">
        <f>rawdata!F43</f>
        <v>http://www.pattenstudio.com/science-mill/</v>
      </c>
      <c r="F43" s="2" t="str">
        <f>rawdata!G43</f>
        <v/>
      </c>
      <c r="G43" s="2" t="str">
        <f>rawdata!H43</f>
        <v>2014</v>
      </c>
      <c r="H43" s="2" t="str">
        <f>rawdata!I43</f>
        <v>Texas, USA</v>
      </c>
      <c r="I43" s="2" t="str">
        <f>if(isblank(rawdata!J43),"",if(countif(Mappings!$A$6:$A$250,"="&amp;rawdata!J43)&gt;0,vlookup(rawdata!J43,Mappings!$A$6:$B$250,2,false),rawdata!J43))</f>
        <v>form_exhibition</v>
      </c>
      <c r="J43" s="2" t="str">
        <f>if(isblank(rawdata!K43),"",if(countif(Mappings!$A$6:$A$250,"="&amp;rawdata!K43)&gt;0,vlookup(rawdata!K43,Mappings!$A$6:$B$250,2,false),rawdata!K43))</f>
        <v>function_touch</v>
      </c>
      <c r="K43" s="2" t="str">
        <f>if(isblank(rawdata!L43),"",if(countif(Mappings!$A$6:$A$250,"="&amp;rawdata!L43)&gt;0,vlookup(rawdata!L43,Mappings!$A$6:$B$250,2,false),rawdata!L43))</f>
        <v>type_interactive</v>
      </c>
      <c r="L43" s="2" t="str">
        <f>if(isblank(rawdata!M43),"",if(countif(Mappings!$A$6:$A$250,"="&amp;rawdata!M43)&gt;0,vlookup(rawdata!M43,Mappings!$A$6:$B$250,2,false),rawdata!M43))</f>
        <v>gear_screen</v>
      </c>
      <c r="M43" s="2" t="str">
        <f>if(isblank(rawdata!N43),"",if(countif(Mappings!$A$6:$A$250,"="&amp;rawdata!N43)&gt;0,vlookup(rawdata!N43,Mappings!$A$6:$B$250,2,false),rawdata!N43))</f>
        <v>gear_projector</v>
      </c>
      <c r="N43" s="2" t="str">
        <f>if(isblank(rawdata!O43),"",if(countif(Mappings!$A$6:$A$250,"="&amp;rawdata!O43)&gt;0,vlookup(rawdata!O43,Mappings!$A$6:$B$250,2,false),rawdata!O43))</f>
        <v>theme_education</v>
      </c>
      <c r="O43" s="2" t="str">
        <f>if(isblank(rawdata!P43),"",if(countif(Mappings!$A$6:$A$250,"="&amp;rawdata!P43)&gt;0,vlookup(rawdata!P43,Mappings!$A$6:$B$250,2,false),rawdata!P43))</f>
        <v>tech_screen</v>
      </c>
      <c r="P43" s="2" t="str">
        <f>if(isblank(rawdata!Q43),"",if(countif(Mappings!$A$6:$A$250,"="&amp;rawdata!Q43)&gt;0,vlookup(rawdata!Q43,Mappings!$A$6:$B$250,2,false),rawdata!Q43))</f>
        <v/>
      </c>
      <c r="Q43" s="2" t="str">
        <f>if(isblank(rawdata!R43),"",if(countif(Mappings!$A$6:$A$250,"="&amp;rawdata!R43)&gt;0,vlookup(rawdata!R43,Mappings!$A$6:$B$250,2,false),rawdata!R43))</f>
        <v/>
      </c>
      <c r="R43" s="2" t="str">
        <f>if(isblank(rawdata!S43),"",if(countif(Mappings!$A$6:$A$250,"="&amp;rawdata!S43)&gt;0,vlookup(rawdata!S43,Mappings!$A$6:$B$250,2,false),rawdata!S43))</f>
        <v/>
      </c>
      <c r="S43" s="2" t="str">
        <f>if(isblank(rawdata!T43),"",if(countif(Mappings!$A$6:$A$250,"="&amp;rawdata!T43)&gt;0,vlookup(rawdata!T43,Mappings!$A$6:$B$250,2,false),rawdata!T43))</f>
        <v/>
      </c>
      <c r="T43" s="2" t="str">
        <f>if(isblank(rawdata!U43),"",if(countif(Mappings!$A$6:$A$250,"="&amp;rawdata!U43)&gt;0,vlookup(rawdata!U43,Mappings!$A$6:$B$250,2,false),rawdata!U43))</f>
        <v/>
      </c>
      <c r="U43" s="2" t="str">
        <f>if(isblank(rawdata!V43),"",if(countif(Mappings!$A$6:$A$250,"="&amp;rawdata!V43)&gt;0,vlookup(rawdata!V43,Mappings!$A$6:$B$250,2,false),rawdata!V43))</f>
        <v/>
      </c>
      <c r="V43" s="2" t="str">
        <f>if(isblank(rawdata!W43),"",if(countif(Mappings!$A$6:$A$250,"="&amp;rawdata!W43)&gt;0,vlookup(rawdata!W43,Mappings!$A$6:$B$250,2,false),rawdata!W43))</f>
        <v/>
      </c>
      <c r="W43" s="2" t="str">
        <f>if(isblank(rawdata!X43),"",if(countif(Mappings!$A$6:$A$250,"="&amp;rawdata!X43)&gt;0,vlookup(rawdata!X43,Mappings!$A$6:$B$250,2,false),rawdata!X43))</f>
        <v/>
      </c>
      <c r="X43" s="2" t="str">
        <f>if(isblank(rawdata!Y43),"",if(countif(Mappings!$A$6:$A$250,"="&amp;rawdata!Y43)&gt;0,vlookup(rawdata!Y43,Mappings!$A$6:$B$250,2,false),rawdata!Y43))</f>
        <v/>
      </c>
      <c r="Y43" s="2" t="str">
        <f>if(isblank(rawdata!Z43),"",if(countif(Mappings!$A$6:$A$250,"="&amp;rawdata!Z43)&gt;0,vlookup(rawdata!Z43,Mappings!$A$6:$B$250,2,false),rawdata!Z43))</f>
        <v/>
      </c>
      <c r="Z43" s="2" t="str">
        <f>if(isblank(rawdata!AA43),"",if(countif(Mappings!$A$6:$A$250,"="&amp;rawdata!AA43)&gt;0,vlookup(rawdata!AA43,Mappings!$A$6:$B$250,2,false),rawdata!AA43))</f>
        <v/>
      </c>
      <c r="AA43" s="2" t="str">
        <f>if(isblank(rawdata!AB43),"",if(countif(Mappings!$A$6:$A$250,"="&amp;rawdata!AB43)&gt;0,vlookup(rawdata!AB43,Mappings!$A$6:$B$250,2,false),rawdata!AB43))</f>
        <v/>
      </c>
    </row>
    <row r="44">
      <c r="B44" s="2" t="str">
        <f>rawdata!C44</f>
        <v>BIG KEEZY</v>
      </c>
      <c r="C44" s="2" t="str">
        <f>rawdata!D44</f>
        <v>Patten studio</v>
      </c>
      <c r="D44" s="2" t="str">
        <f>rawdata!E44</f>
        <v>Patten Studio created a large-scale interactive audio sampler, bringing the Keezy app to life for SXSW at AT&amp;T’s Mobile Movement showcase.</v>
      </c>
      <c r="E44" s="11" t="str">
        <f>rawdata!F44</f>
        <v>http://www.pattenstudio.com/big-keezy/</v>
      </c>
      <c r="F44" s="2" t="str">
        <f>rawdata!G44</f>
        <v/>
      </c>
      <c r="G44" s="2" t="str">
        <f>rawdata!H44</f>
        <v>2014</v>
      </c>
      <c r="H44" s="2" t="str">
        <f>rawdata!I44</f>
        <v>New York, USA</v>
      </c>
      <c r="I44" s="2" t="str">
        <f>if(isblank(rawdata!J44),"",if(countif(Mappings!$A$6:$A$250,"="&amp;rawdata!J44)&gt;0,vlookup(rawdata!J44,Mappings!$A$6:$B$250,2,false),rawdata!J44))</f>
        <v>form_installation</v>
      </c>
      <c r="J44" s="2" t="str">
        <f>if(isblank(rawdata!K44),"",if(countif(Mappings!$A$6:$A$250,"="&amp;rawdata!K44)&gt;0,vlookup(rawdata!K44,Mappings!$A$6:$B$250,2,false),rawdata!K44))</f>
        <v>tech_lights</v>
      </c>
      <c r="K44" s="2" t="str">
        <f>if(isblank(rawdata!L44),"",if(countif(Mappings!$A$6:$A$250,"="&amp;rawdata!L44)&gt;0,vlookup(rawdata!L44,Mappings!$A$6:$B$250,2,false),rawdata!L44))</f>
        <v>theme_space</v>
      </c>
      <c r="L44" s="2" t="str">
        <f>if(isblank(rawdata!M44),"",if(countif(Mappings!$A$6:$A$250,"="&amp;rawdata!M44)&gt;0,vlookup(rawdata!M44,Mappings!$A$6:$B$250,2,false),rawdata!M44))</f>
        <v>type_commercial</v>
      </c>
      <c r="M44" s="2" t="str">
        <f>if(isblank(rawdata!N44),"",if(countif(Mappings!$A$6:$A$250,"="&amp;rawdata!N44)&gt;0,vlookup(rawdata!N44,Mappings!$A$6:$B$250,2,false),rawdata!N44))</f>
        <v>gear_lights</v>
      </c>
      <c r="N44" s="2" t="str">
        <f>if(isblank(rawdata!O44),"",if(countif(Mappings!$A$6:$A$250,"="&amp;rawdata!O44)&gt;0,vlookup(rawdata!O44,Mappings!$A$6:$B$250,2,false),rawdata!O44))</f>
        <v>function_sound</v>
      </c>
      <c r="O44" s="2" t="str">
        <f>if(isblank(rawdata!P44),"",if(countif(Mappings!$A$6:$A$250,"="&amp;rawdata!P44)&gt;0,vlookup(rawdata!P44,Mappings!$A$6:$B$250,2,false),rawdata!P44))</f>
        <v/>
      </c>
      <c r="P44" s="2" t="str">
        <f>if(isblank(rawdata!Q44),"",if(countif(Mappings!$A$6:$A$250,"="&amp;rawdata!Q44)&gt;0,vlookup(rawdata!Q44,Mappings!$A$6:$B$250,2,false),rawdata!Q44))</f>
        <v/>
      </c>
      <c r="Q44" s="2" t="str">
        <f>if(isblank(rawdata!R44),"",if(countif(Mappings!$A$6:$A$250,"="&amp;rawdata!R44)&gt;0,vlookup(rawdata!R44,Mappings!$A$6:$B$250,2,false),rawdata!R44))</f>
        <v/>
      </c>
      <c r="R44" s="2" t="str">
        <f>if(isblank(rawdata!S44),"",if(countif(Mappings!$A$6:$A$250,"="&amp;rawdata!S44)&gt;0,vlookup(rawdata!S44,Mappings!$A$6:$B$250,2,false),rawdata!S44))</f>
        <v/>
      </c>
      <c r="S44" s="2" t="str">
        <f>if(isblank(rawdata!T44),"",if(countif(Mappings!$A$6:$A$250,"="&amp;rawdata!T44)&gt;0,vlookup(rawdata!T44,Mappings!$A$6:$B$250,2,false),rawdata!T44))</f>
        <v/>
      </c>
      <c r="T44" s="2" t="str">
        <f>if(isblank(rawdata!U44),"",if(countif(Mappings!$A$6:$A$250,"="&amp;rawdata!U44)&gt;0,vlookup(rawdata!U44,Mappings!$A$6:$B$250,2,false),rawdata!U44))</f>
        <v/>
      </c>
      <c r="U44" s="2" t="str">
        <f>if(isblank(rawdata!V44),"",if(countif(Mappings!$A$6:$A$250,"="&amp;rawdata!V44)&gt;0,vlookup(rawdata!V44,Mappings!$A$6:$B$250,2,false),rawdata!V44))</f>
        <v/>
      </c>
      <c r="V44" s="2" t="str">
        <f>if(isblank(rawdata!W44),"",if(countif(Mappings!$A$6:$A$250,"="&amp;rawdata!W44)&gt;0,vlookup(rawdata!W44,Mappings!$A$6:$B$250,2,false),rawdata!W44))</f>
        <v/>
      </c>
      <c r="W44" s="2" t="str">
        <f>if(isblank(rawdata!X44),"",if(countif(Mappings!$A$6:$A$250,"="&amp;rawdata!X44)&gt;0,vlookup(rawdata!X44,Mappings!$A$6:$B$250,2,false),rawdata!X44))</f>
        <v/>
      </c>
      <c r="X44" s="2" t="str">
        <f>if(isblank(rawdata!Y44),"",if(countif(Mappings!$A$6:$A$250,"="&amp;rawdata!Y44)&gt;0,vlookup(rawdata!Y44,Mappings!$A$6:$B$250,2,false),rawdata!Y44))</f>
        <v/>
      </c>
      <c r="Y44" s="2" t="str">
        <f>if(isblank(rawdata!Z44),"",if(countif(Mappings!$A$6:$A$250,"="&amp;rawdata!Z44)&gt;0,vlookup(rawdata!Z44,Mappings!$A$6:$B$250,2,false),rawdata!Z44))</f>
        <v/>
      </c>
      <c r="Z44" s="2" t="str">
        <f>if(isblank(rawdata!AA44),"",if(countif(Mappings!$A$6:$A$250,"="&amp;rawdata!AA44)&gt;0,vlookup(rawdata!AA44,Mappings!$A$6:$B$250,2,false),rawdata!AA44))</f>
        <v/>
      </c>
      <c r="AA44" s="2" t="str">
        <f>if(isblank(rawdata!AB44),"",if(countif(Mappings!$A$6:$A$250,"="&amp;rawdata!AB44)&gt;0,vlookup(rawdata!AB44,Mappings!$A$6:$B$250,2,false),rawdata!AB44))</f>
        <v/>
      </c>
    </row>
    <row r="45">
      <c r="B45" s="2" t="str">
        <f>rawdata!C45</f>
        <v>SUPER BOWL XLVIII AND 2014 WINTER OLYMPICS</v>
      </c>
      <c r="C45" s="2" t="str">
        <f>rawdata!D45</f>
        <v>Patten studio</v>
      </c>
      <c r="D45" s="2" t="str">
        <f>rawdata!E45</f>
        <v>In collaboration with PixMob, Patten Studio activated 80,000 Super Bowl fans and performers during the 2014 Winter Olympics opening ceremony to create massive infra-red-controlled light canvases.</v>
      </c>
      <c r="E45" s="11" t="str">
        <f>rawdata!F45</f>
        <v>http://www.pattenstudio.com/super-bowl-olympics/</v>
      </c>
      <c r="F45" s="2" t="str">
        <f>rawdata!G45</f>
        <v/>
      </c>
      <c r="G45" s="2" t="str">
        <f>rawdata!H45</f>
        <v>2014</v>
      </c>
      <c r="H45" s="2" t="str">
        <f>rawdata!I45</f>
        <v>?</v>
      </c>
      <c r="I45" s="2" t="str">
        <f>if(isblank(rawdata!J45),"",if(countif(Mappings!$A$6:$A$250,"="&amp;rawdata!J45)&gt;0,vlookup(rawdata!J45,Mappings!$A$6:$B$250,2,false),rawdata!J45))</f>
        <v>theme_tech</v>
      </c>
      <c r="J45" s="2" t="str">
        <f>if(isblank(rawdata!K45),"",if(countif(Mappings!$A$6:$A$250,"="&amp;rawdata!K45)&gt;0,vlookup(rawdata!K45,Mappings!$A$6:$B$250,2,false),rawdata!K45))</f>
        <v>tech_lights</v>
      </c>
      <c r="K45" s="2" t="str">
        <f>if(isblank(rawdata!L45),"",if(countif(Mappings!$A$6:$A$250,"="&amp;rawdata!L45)&gt;0,vlookup(rawdata!L45,Mappings!$A$6:$B$250,2,false),rawdata!L45))</f>
        <v>tech_projection</v>
      </c>
      <c r="L45" s="2" t="str">
        <f>if(isblank(rawdata!M45),"",if(countif(Mappings!$A$6:$A$250,"="&amp;rawdata!M45)&gt;0,vlookup(rawdata!M45,Mappings!$A$6:$B$250,2,false),rawdata!M45))</f>
        <v>gear_projector</v>
      </c>
      <c r="M45" s="2" t="str">
        <f>if(isblank(rawdata!N45),"",if(countif(Mappings!$A$6:$A$250,"="&amp;rawdata!N45)&gt;0,vlookup(rawdata!N45,Mappings!$A$6:$B$250,2,false),rawdata!N45))</f>
        <v>function_touch</v>
      </c>
      <c r="N45" s="2" t="str">
        <f>if(isblank(rawdata!O45),"",if(countif(Mappings!$A$6:$A$250,"="&amp;rawdata!O45)&gt;0,vlookup(rawdata!O45,Mappings!$A$6:$B$250,2,false),rawdata!O45))</f>
        <v>type_interactive</v>
      </c>
      <c r="O45" s="2" t="str">
        <f>if(isblank(rawdata!P45),"",if(countif(Mappings!$A$6:$A$250,"="&amp;rawdata!P45)&gt;0,vlookup(rawdata!P45,Mappings!$A$6:$B$250,2,false),rawdata!P45))</f>
        <v>form_installation</v>
      </c>
      <c r="P45" s="2" t="str">
        <f>if(isblank(rawdata!Q45),"",if(countif(Mappings!$A$6:$A$250,"="&amp;rawdata!Q45)&gt;0,vlookup(rawdata!Q45,Mappings!$A$6:$B$250,2,false),rawdata!Q45))</f>
        <v/>
      </c>
      <c r="Q45" s="2" t="str">
        <f>if(isblank(rawdata!R45),"",if(countif(Mappings!$A$6:$A$250,"="&amp;rawdata!R45)&gt;0,vlookup(rawdata!R45,Mappings!$A$6:$B$250,2,false),rawdata!R45))</f>
        <v/>
      </c>
      <c r="R45" s="2" t="str">
        <f>if(isblank(rawdata!S45),"",if(countif(Mappings!$A$6:$A$250,"="&amp;rawdata!S45)&gt;0,vlookup(rawdata!S45,Mappings!$A$6:$B$250,2,false),rawdata!S45))</f>
        <v/>
      </c>
      <c r="S45" s="2" t="str">
        <f>if(isblank(rawdata!T45),"",if(countif(Mappings!$A$6:$A$250,"="&amp;rawdata!T45)&gt;0,vlookup(rawdata!T45,Mappings!$A$6:$B$250,2,false),rawdata!T45))</f>
        <v/>
      </c>
      <c r="T45" s="2" t="str">
        <f>if(isblank(rawdata!U45),"",if(countif(Mappings!$A$6:$A$250,"="&amp;rawdata!U45)&gt;0,vlookup(rawdata!U45,Mappings!$A$6:$B$250,2,false),rawdata!U45))</f>
        <v/>
      </c>
      <c r="U45" s="2" t="str">
        <f>if(isblank(rawdata!V45),"",if(countif(Mappings!$A$6:$A$250,"="&amp;rawdata!V45)&gt;0,vlookup(rawdata!V45,Mappings!$A$6:$B$250,2,false),rawdata!V45))</f>
        <v/>
      </c>
      <c r="V45" s="2" t="str">
        <f>if(isblank(rawdata!W45),"",if(countif(Mappings!$A$6:$A$250,"="&amp;rawdata!W45)&gt;0,vlookup(rawdata!W45,Mappings!$A$6:$B$250,2,false),rawdata!W45))</f>
        <v/>
      </c>
      <c r="W45" s="2" t="str">
        <f>if(isblank(rawdata!X45),"",if(countif(Mappings!$A$6:$A$250,"="&amp;rawdata!X45)&gt;0,vlookup(rawdata!X45,Mappings!$A$6:$B$250,2,false),rawdata!X45))</f>
        <v/>
      </c>
      <c r="X45" s="2" t="str">
        <f>if(isblank(rawdata!Y45),"",if(countif(Mappings!$A$6:$A$250,"="&amp;rawdata!Y45)&gt;0,vlookup(rawdata!Y45,Mappings!$A$6:$B$250,2,false),rawdata!Y45))</f>
        <v/>
      </c>
      <c r="Y45" s="2" t="str">
        <f>if(isblank(rawdata!Z45),"",if(countif(Mappings!$A$6:$A$250,"="&amp;rawdata!Z45)&gt;0,vlookup(rawdata!Z45,Mappings!$A$6:$B$250,2,false),rawdata!Z45))</f>
        <v/>
      </c>
      <c r="Z45" s="2" t="str">
        <f>if(isblank(rawdata!AA45),"",if(countif(Mappings!$A$6:$A$250,"="&amp;rawdata!AA45)&gt;0,vlookup(rawdata!AA45,Mappings!$A$6:$B$250,2,false),rawdata!AA45))</f>
        <v/>
      </c>
      <c r="AA45" s="2" t="str">
        <f>if(isblank(rawdata!AB45),"",if(countif(Mappings!$A$6:$A$250,"="&amp;rawdata!AB45)&gt;0,vlookup(rawdata!AB45,Mappings!$A$6:$B$250,2,false),rawdata!AB45))</f>
        <v/>
      </c>
    </row>
    <row r="46">
      <c r="B46" s="2" t="str">
        <f>rawdata!C46</f>
        <v>The cool wall</v>
      </c>
      <c r="C46" s="2" t="str">
        <f>rawdata!D46</f>
        <v>NV Interactive</v>
      </c>
      <c r="D46" s="2" t="str">
        <f>rawdata!E46</f>
        <v>An app that creates an experience of the cool wall from Top Gear </v>
      </c>
      <c r="E46" s="11" t="str">
        <f>rawdata!F46</f>
        <v>http://www.nvinteractive.co.nz/our-work/bbc-top-gear-cool-wall</v>
      </c>
      <c r="F46" s="2" t="str">
        <f>rawdata!G46</f>
        <v/>
      </c>
      <c r="G46" s="2" t="str">
        <f>rawdata!H46</f>
        <v>2014</v>
      </c>
      <c r="H46" s="2" t="str">
        <f>rawdata!I46</f>
        <v>Auckland, New Zealand</v>
      </c>
      <c r="I46" s="2" t="str">
        <f>if(isblank(rawdata!J46),"",if(countif(Mappings!$A$6:$A$250,"="&amp;rawdata!J46)&gt;0,vlookup(rawdata!J46,Mappings!$A$6:$B$250,2,false),rawdata!J46))</f>
        <v>form_app</v>
      </c>
      <c r="J46" s="2" t="str">
        <f>if(isblank(rawdata!K46),"",if(countif(Mappings!$A$6:$A$250,"="&amp;rawdata!K46)&gt;0,vlookup(rawdata!K46,Mappings!$A$6:$B$250,2,false),rawdata!K46))</f>
        <v>tech_app</v>
      </c>
      <c r="K46" s="2" t="str">
        <f>if(isblank(rawdata!L46),"",if(countif(Mappings!$A$6:$A$250,"="&amp;rawdata!L46)&gt;0,vlookup(rawdata!L46,Mappings!$A$6:$B$250,2,false),rawdata!L46))</f>
        <v>type_interactive</v>
      </c>
      <c r="L46" s="2" t="str">
        <f>if(isblank(rawdata!M46),"",if(countif(Mappings!$A$6:$A$250,"="&amp;rawdata!M46)&gt;0,vlookup(rawdata!M46,Mappings!$A$6:$B$250,2,false),rawdata!M46))</f>
        <v>type_commercial</v>
      </c>
      <c r="M46" s="2" t="str">
        <f>if(isblank(rawdata!N46),"",if(countif(Mappings!$A$6:$A$250,"="&amp;rawdata!N46)&gt;0,vlookup(rawdata!N46,Mappings!$A$6:$B$250,2,false),rawdata!N46))</f>
        <v>function_touch</v>
      </c>
      <c r="N46" s="2" t="str">
        <f>if(isblank(rawdata!O46),"",if(countif(Mappings!$A$6:$A$250,"="&amp;rawdata!O46)&gt;0,vlookup(rawdata!O46,Mappings!$A$6:$B$250,2,false),rawdata!O46))</f>
        <v>theme_tech</v>
      </c>
      <c r="O46" s="2" t="str">
        <f>if(isblank(rawdata!P46),"",if(countif(Mappings!$A$6:$A$250,"="&amp;rawdata!P46)&gt;0,vlookup(rawdata!P46,Mappings!$A$6:$B$250,2,false),rawdata!P46))</f>
        <v>gear_screen</v>
      </c>
      <c r="P46" s="2" t="str">
        <f>if(isblank(rawdata!Q46),"",if(countif(Mappings!$A$6:$A$250,"="&amp;rawdata!Q46)&gt;0,vlookup(rawdata!Q46,Mappings!$A$6:$B$250,2,false),rawdata!Q46))</f>
        <v/>
      </c>
      <c r="Q46" s="2" t="str">
        <f>if(isblank(rawdata!R46),"",if(countif(Mappings!$A$6:$A$250,"="&amp;rawdata!R46)&gt;0,vlookup(rawdata!R46,Mappings!$A$6:$B$250,2,false),rawdata!R46))</f>
        <v/>
      </c>
      <c r="R46" s="2" t="str">
        <f>if(isblank(rawdata!S46),"",if(countif(Mappings!$A$6:$A$250,"="&amp;rawdata!S46)&gt;0,vlookup(rawdata!S46,Mappings!$A$6:$B$250,2,false),rawdata!S46))</f>
        <v/>
      </c>
      <c r="S46" s="2" t="str">
        <f>if(isblank(rawdata!T46),"",if(countif(Mappings!$A$6:$A$250,"="&amp;rawdata!T46)&gt;0,vlookup(rawdata!T46,Mappings!$A$6:$B$250,2,false),rawdata!T46))</f>
        <v/>
      </c>
      <c r="T46" s="2" t="str">
        <f>if(isblank(rawdata!U46),"",if(countif(Mappings!$A$6:$A$250,"="&amp;rawdata!U46)&gt;0,vlookup(rawdata!U46,Mappings!$A$6:$B$250,2,false),rawdata!U46))</f>
        <v/>
      </c>
      <c r="U46" s="2" t="str">
        <f>if(isblank(rawdata!V46),"",if(countif(Mappings!$A$6:$A$250,"="&amp;rawdata!V46)&gt;0,vlookup(rawdata!V46,Mappings!$A$6:$B$250,2,false),rawdata!V46))</f>
        <v/>
      </c>
      <c r="V46" s="2" t="str">
        <f>if(isblank(rawdata!W46),"",if(countif(Mappings!$A$6:$A$250,"="&amp;rawdata!W46)&gt;0,vlookup(rawdata!W46,Mappings!$A$6:$B$250,2,false),rawdata!W46))</f>
        <v/>
      </c>
      <c r="W46" s="2" t="str">
        <f>if(isblank(rawdata!X46),"",if(countif(Mappings!$A$6:$A$250,"="&amp;rawdata!X46)&gt;0,vlookup(rawdata!X46,Mappings!$A$6:$B$250,2,false),rawdata!X46))</f>
        <v/>
      </c>
      <c r="X46" s="2" t="str">
        <f>if(isblank(rawdata!Y46),"",if(countif(Mappings!$A$6:$A$250,"="&amp;rawdata!Y46)&gt;0,vlookup(rawdata!Y46,Mappings!$A$6:$B$250,2,false),rawdata!Y46))</f>
        <v/>
      </c>
      <c r="Y46" s="2" t="str">
        <f>if(isblank(rawdata!Z46),"",if(countif(Mappings!$A$6:$A$250,"="&amp;rawdata!Z46)&gt;0,vlookup(rawdata!Z46,Mappings!$A$6:$B$250,2,false),rawdata!Z46))</f>
        <v/>
      </c>
      <c r="Z46" s="2" t="str">
        <f>if(isblank(rawdata!AA46),"",if(countif(Mappings!$A$6:$A$250,"="&amp;rawdata!AA46)&gt;0,vlookup(rawdata!AA46,Mappings!$A$6:$B$250,2,false),rawdata!AA46))</f>
        <v/>
      </c>
      <c r="AA46" s="2" t="str">
        <f>if(isblank(rawdata!AB46),"",if(countif(Mappings!$A$6:$A$250,"="&amp;rawdata!AB46)&gt;0,vlookup(rawdata!AB46,Mappings!$A$6:$B$250,2,false),rawdata!AB46))</f>
        <v/>
      </c>
    </row>
    <row r="47">
      <c r="B47" s="2" t="str">
        <f>rawdata!C47</f>
        <v>High Street stories</v>
      </c>
      <c r="C47" s="2" t="str">
        <f>rawdata!D47</f>
        <v>NV Interactive</v>
      </c>
      <c r="D47" s="2" t="str">
        <f>rawdata!E47</f>
        <v>A permanent 'collective remembrance' of architectural &amp; social history,  An engaging interactive journey for locals and tourists, A tool to assist with the revitalisation of the High Street Precinct.</v>
      </c>
      <c r="E47" s="11" t="str">
        <f>rawdata!F47</f>
        <v>http://www.nvinteractive.co.nz/our-work/high-street-stories</v>
      </c>
      <c r="F47" s="2" t="str">
        <f>rawdata!G47</f>
        <v/>
      </c>
      <c r="G47" s="2" t="str">
        <f>rawdata!H47</f>
        <v>2014</v>
      </c>
      <c r="H47" s="2" t="str">
        <f>rawdata!I47</f>
        <v>Auckland, New Zealand</v>
      </c>
      <c r="I47" s="2" t="str">
        <f>if(isblank(rawdata!J47),"",if(countif(Mappings!$A$6:$A$250,"="&amp;rawdata!J47)&gt;0,vlookup(rawdata!J47,Mappings!$A$6:$B$250,2,false),rawdata!J47))</f>
        <v>form_app</v>
      </c>
      <c r="J47" s="2" t="str">
        <f>if(isblank(rawdata!K47),"",if(countif(Mappings!$A$6:$A$250,"="&amp;rawdata!K47)&gt;0,vlookup(rawdata!K47,Mappings!$A$6:$B$250,2,false),rawdata!K47))</f>
        <v>tech_app</v>
      </c>
      <c r="K47" s="2" t="str">
        <f>if(isblank(rawdata!L47),"",if(countif(Mappings!$A$6:$A$250,"="&amp;rawdata!L47)&gt;0,vlookup(rawdata!L47,Mappings!$A$6:$B$250,2,false),rawdata!L47))</f>
        <v>type_interactive</v>
      </c>
      <c r="L47" s="2" t="str">
        <f>if(isblank(rawdata!M47),"",if(countif(Mappings!$A$6:$A$250,"="&amp;rawdata!M47)&gt;0,vlookup(rawdata!M47,Mappings!$A$6:$B$250,2,false),rawdata!M47))</f>
        <v>theme_historic</v>
      </c>
      <c r="M47" s="2" t="str">
        <f>if(isblank(rawdata!N47),"",if(countif(Mappings!$A$6:$A$250,"="&amp;rawdata!N47)&gt;0,vlookup(rawdata!N47,Mappings!$A$6:$B$250,2,false),rawdata!N47))</f>
        <v>function_touch</v>
      </c>
      <c r="N47" s="2" t="str">
        <f>if(isblank(rawdata!O47),"",if(countif(Mappings!$A$6:$A$250,"="&amp;rawdata!O47)&gt;0,vlookup(rawdata!O47,Mappings!$A$6:$B$250,2,false),rawdata!O47))</f>
        <v>gear_screen</v>
      </c>
      <c r="O47" s="2" t="str">
        <f>if(isblank(rawdata!P47),"",if(countif(Mappings!$A$6:$A$250,"="&amp;rawdata!P47)&gt;0,vlookup(rawdata!P47,Mappings!$A$6:$B$250,2,false),rawdata!P47))</f>
        <v/>
      </c>
      <c r="P47" s="2" t="str">
        <f>if(isblank(rawdata!Q47),"",if(countif(Mappings!$A$6:$A$250,"="&amp;rawdata!Q47)&gt;0,vlookup(rawdata!Q47,Mappings!$A$6:$B$250,2,false),rawdata!Q47))</f>
        <v/>
      </c>
      <c r="Q47" s="2" t="str">
        <f>if(isblank(rawdata!R47),"",if(countif(Mappings!$A$6:$A$250,"="&amp;rawdata!R47)&gt;0,vlookup(rawdata!R47,Mappings!$A$6:$B$250,2,false),rawdata!R47))</f>
        <v/>
      </c>
      <c r="R47" s="2" t="str">
        <f>if(isblank(rawdata!S47),"",if(countif(Mappings!$A$6:$A$250,"="&amp;rawdata!S47)&gt;0,vlookup(rawdata!S47,Mappings!$A$6:$B$250,2,false),rawdata!S47))</f>
        <v/>
      </c>
      <c r="S47" s="2" t="str">
        <f>if(isblank(rawdata!T47),"",if(countif(Mappings!$A$6:$A$250,"="&amp;rawdata!T47)&gt;0,vlookup(rawdata!T47,Mappings!$A$6:$B$250,2,false),rawdata!T47))</f>
        <v/>
      </c>
      <c r="T47" s="2" t="str">
        <f>if(isblank(rawdata!U47),"",if(countif(Mappings!$A$6:$A$250,"="&amp;rawdata!U47)&gt;0,vlookup(rawdata!U47,Mappings!$A$6:$B$250,2,false),rawdata!U47))</f>
        <v/>
      </c>
      <c r="U47" s="2" t="str">
        <f>if(isblank(rawdata!V47),"",if(countif(Mappings!$A$6:$A$250,"="&amp;rawdata!V47)&gt;0,vlookup(rawdata!V47,Mappings!$A$6:$B$250,2,false),rawdata!V47))</f>
        <v/>
      </c>
      <c r="V47" s="2" t="str">
        <f>if(isblank(rawdata!W47),"",if(countif(Mappings!$A$6:$A$250,"="&amp;rawdata!W47)&gt;0,vlookup(rawdata!W47,Mappings!$A$6:$B$250,2,false),rawdata!W47))</f>
        <v/>
      </c>
      <c r="W47" s="2" t="str">
        <f>if(isblank(rawdata!X47),"",if(countif(Mappings!$A$6:$A$250,"="&amp;rawdata!X47)&gt;0,vlookup(rawdata!X47,Mappings!$A$6:$B$250,2,false),rawdata!X47))</f>
        <v/>
      </c>
      <c r="X47" s="2" t="str">
        <f>if(isblank(rawdata!Y47),"",if(countif(Mappings!$A$6:$A$250,"="&amp;rawdata!Y47)&gt;0,vlookup(rawdata!Y47,Mappings!$A$6:$B$250,2,false),rawdata!Y47))</f>
        <v/>
      </c>
      <c r="Y47" s="2" t="str">
        <f>if(isblank(rawdata!Z47),"",if(countif(Mappings!$A$6:$A$250,"="&amp;rawdata!Z47)&gt;0,vlookup(rawdata!Z47,Mappings!$A$6:$B$250,2,false),rawdata!Z47))</f>
        <v/>
      </c>
      <c r="Z47" s="2" t="str">
        <f>if(isblank(rawdata!AA47),"",if(countif(Mappings!$A$6:$A$250,"="&amp;rawdata!AA47)&gt;0,vlookup(rawdata!AA47,Mappings!$A$6:$B$250,2,false),rawdata!AA47))</f>
        <v/>
      </c>
      <c r="AA47" s="2" t="str">
        <f>if(isblank(rawdata!AB47),"",if(countif(Mappings!$A$6:$A$250,"="&amp;rawdata!AB47)&gt;0,vlookup(rawdata!AB47,Mappings!$A$6:$B$250,2,false),rawdata!AB47))</f>
        <v/>
      </c>
    </row>
    <row r="48">
      <c r="B48" s="2" t="str">
        <f>rawdata!C48</f>
        <v>Welcome, Race Fans!</v>
      </c>
      <c r="C48" s="2" t="str">
        <f>rawdata!D48</f>
        <v>NV Interactive</v>
      </c>
      <c r="D48" s="2" t="str">
        <f>rawdata!E48</f>
        <v>Created the ultimate F1 App, we had to get inside the minds of race fans to understand how to give them exactly what they want, when they want it.</v>
      </c>
      <c r="E48" s="11" t="str">
        <f>rawdata!F48</f>
        <v>http://www.nvinteractive.co.nz/our-work/espn-f1-app</v>
      </c>
      <c r="F48" s="2" t="str">
        <f>rawdata!G48</f>
        <v/>
      </c>
      <c r="G48" s="2" t="str">
        <f>rawdata!H48</f>
        <v>2014</v>
      </c>
      <c r="H48" s="2" t="str">
        <f>rawdata!I48</f>
        <v>Auckland, New Zealand</v>
      </c>
      <c r="I48" s="2" t="str">
        <f>if(isblank(rawdata!J48),"",if(countif(Mappings!$A$6:$A$250,"="&amp;rawdata!J48)&gt;0,vlookup(rawdata!J48,Mappings!$A$6:$B$250,2,false),rawdata!J48))</f>
        <v>form_app</v>
      </c>
      <c r="J48" s="2" t="str">
        <f>if(isblank(rawdata!K48),"",if(countif(Mappings!$A$6:$A$250,"="&amp;rawdata!K48)&gt;0,vlookup(rawdata!K48,Mappings!$A$6:$B$250,2,false),rawdata!K48))</f>
        <v>tech_app</v>
      </c>
      <c r="K48" s="2" t="str">
        <f>if(isblank(rawdata!L48),"",if(countif(Mappings!$A$6:$A$250,"="&amp;rawdata!L48)&gt;0,vlookup(rawdata!L48,Mappings!$A$6:$B$250,2,false),rawdata!L48))</f>
        <v>type_interactive</v>
      </c>
      <c r="L48" s="2" t="str">
        <f>if(isblank(rawdata!M48),"",if(countif(Mappings!$A$6:$A$250,"="&amp;rawdata!M48)&gt;0,vlookup(rawdata!M48,Mappings!$A$6:$B$250,2,false),rawdata!M48))</f>
        <v>type_commercial</v>
      </c>
      <c r="M48" s="2" t="str">
        <f>if(isblank(rawdata!N48),"",if(countif(Mappings!$A$6:$A$250,"="&amp;rawdata!N48)&gt;0,vlookup(rawdata!N48,Mappings!$A$6:$B$250,2,false),rawdata!N48))</f>
        <v>function_touch</v>
      </c>
      <c r="N48" s="2" t="str">
        <f>if(isblank(rawdata!O48),"",if(countif(Mappings!$A$6:$A$250,"="&amp;rawdata!O48)&gt;0,vlookup(rawdata!O48,Mappings!$A$6:$B$250,2,false),rawdata!O48))</f>
        <v>theme_tech</v>
      </c>
      <c r="O48" s="2" t="str">
        <f>if(isblank(rawdata!P48),"",if(countif(Mappings!$A$6:$A$250,"="&amp;rawdata!P48)&gt;0,vlookup(rawdata!P48,Mappings!$A$6:$B$250,2,false),rawdata!P48))</f>
        <v>theme_education</v>
      </c>
      <c r="P48" s="2" t="str">
        <f>if(isblank(rawdata!Q48),"",if(countif(Mappings!$A$6:$A$250,"="&amp;rawdata!Q48)&gt;0,vlookup(rawdata!Q48,Mappings!$A$6:$B$250,2,false),rawdata!Q48))</f>
        <v>gear_screen</v>
      </c>
      <c r="Q48" s="2" t="str">
        <f>if(isblank(rawdata!R48),"",if(countif(Mappings!$A$6:$A$250,"="&amp;rawdata!R48)&gt;0,vlookup(rawdata!R48,Mappings!$A$6:$B$250,2,false),rawdata!R48))</f>
        <v/>
      </c>
      <c r="R48" s="2" t="str">
        <f>if(isblank(rawdata!S48),"",if(countif(Mappings!$A$6:$A$250,"="&amp;rawdata!S48)&gt;0,vlookup(rawdata!S48,Mappings!$A$6:$B$250,2,false),rawdata!S48))</f>
        <v/>
      </c>
      <c r="S48" s="2" t="str">
        <f>if(isblank(rawdata!T48),"",if(countif(Mappings!$A$6:$A$250,"="&amp;rawdata!T48)&gt;0,vlookup(rawdata!T48,Mappings!$A$6:$B$250,2,false),rawdata!T48))</f>
        <v/>
      </c>
      <c r="T48" s="2" t="str">
        <f>if(isblank(rawdata!U48),"",if(countif(Mappings!$A$6:$A$250,"="&amp;rawdata!U48)&gt;0,vlookup(rawdata!U48,Mappings!$A$6:$B$250,2,false),rawdata!U48))</f>
        <v/>
      </c>
      <c r="U48" s="2" t="str">
        <f>if(isblank(rawdata!V48),"",if(countif(Mappings!$A$6:$A$250,"="&amp;rawdata!V48)&gt;0,vlookup(rawdata!V48,Mappings!$A$6:$B$250,2,false),rawdata!V48))</f>
        <v/>
      </c>
      <c r="V48" s="2" t="str">
        <f>if(isblank(rawdata!W48),"",if(countif(Mappings!$A$6:$A$250,"="&amp;rawdata!W48)&gt;0,vlookup(rawdata!W48,Mappings!$A$6:$B$250,2,false),rawdata!W48))</f>
        <v/>
      </c>
      <c r="W48" s="2" t="str">
        <f>if(isblank(rawdata!X48),"",if(countif(Mappings!$A$6:$A$250,"="&amp;rawdata!X48)&gt;0,vlookup(rawdata!X48,Mappings!$A$6:$B$250,2,false),rawdata!X48))</f>
        <v/>
      </c>
      <c r="X48" s="2" t="str">
        <f>if(isblank(rawdata!Y48),"",if(countif(Mappings!$A$6:$A$250,"="&amp;rawdata!Y48)&gt;0,vlookup(rawdata!Y48,Mappings!$A$6:$B$250,2,false),rawdata!Y48))</f>
        <v/>
      </c>
      <c r="Y48" s="2" t="str">
        <f>if(isblank(rawdata!Z48),"",if(countif(Mappings!$A$6:$A$250,"="&amp;rawdata!Z48)&gt;0,vlookup(rawdata!Z48,Mappings!$A$6:$B$250,2,false),rawdata!Z48))</f>
        <v/>
      </c>
      <c r="Z48" s="2" t="str">
        <f>if(isblank(rawdata!AA48),"",if(countif(Mappings!$A$6:$A$250,"="&amp;rawdata!AA48)&gt;0,vlookup(rawdata!AA48,Mappings!$A$6:$B$250,2,false),rawdata!AA48))</f>
        <v/>
      </c>
      <c r="AA48" s="2" t="str">
        <f>if(isblank(rawdata!AB48),"",if(countif(Mappings!$A$6:$A$250,"="&amp;rawdata!AB48)&gt;0,vlookup(rawdata!AB48,Mappings!$A$6:$B$250,2,false),rawdata!AB48))</f>
        <v/>
      </c>
    </row>
    <row r="49">
      <c r="B49" s="2" t="str">
        <f>rawdata!C49</f>
        <v>Self Destructing Book</v>
      </c>
      <c r="C49" s="2" t="str">
        <f>rawdata!D49</f>
        <v>Resn</v>
      </c>
      <c r="D49" s="2" t="str">
        <f>rawdata!E49</f>
        <v>Self destructing book </v>
      </c>
      <c r="E49" s="11" t="str">
        <f>rawdata!F49</f>
        <v>http://www.resn.co.nz/#/project/self-destructing-book</v>
      </c>
      <c r="F49" s="2" t="str">
        <f>rawdata!G49</f>
        <v/>
      </c>
      <c r="G49" s="2" t="str">
        <f>rawdata!H49</f>
        <v>2013</v>
      </c>
      <c r="H49" s="2" t="str">
        <f>rawdata!I49</f>
        <v>Wellington, New Zealand</v>
      </c>
      <c r="I49" s="2" t="str">
        <f>if(isblank(rawdata!J49),"",if(countif(Mappings!$A$6:$A$250,"="&amp;rawdata!J49)&gt;0,vlookup(rawdata!J49,Mappings!$A$6:$B$250,2,false),rawdata!J49))</f>
        <v>form_app</v>
      </c>
      <c r="J49" s="2" t="str">
        <f>if(isblank(rawdata!K49),"",if(countif(Mappings!$A$6:$A$250,"="&amp;rawdata!K49)&gt;0,vlookup(rawdata!K49,Mappings!$A$6:$B$250,2,false),rawdata!K49))</f>
        <v>tech_app</v>
      </c>
      <c r="K49" s="2" t="str">
        <f>if(isblank(rawdata!L49),"",if(countif(Mappings!$A$6:$A$250,"="&amp;rawdata!L49)&gt;0,vlookup(rawdata!L49,Mappings!$A$6:$B$250,2,false),rawdata!L49))</f>
        <v>type_interactive</v>
      </c>
      <c r="L49" s="2" t="str">
        <f>if(isblank(rawdata!M49),"",if(countif(Mappings!$A$6:$A$250,"="&amp;rawdata!M49)&gt;0,vlookup(rawdata!M49,Mappings!$A$6:$B$250,2,false),rawdata!M49))</f>
        <v>type_commercial</v>
      </c>
      <c r="M49" s="2" t="str">
        <f>if(isblank(rawdata!N49),"",if(countif(Mappings!$A$6:$A$250,"="&amp;rawdata!N49)&gt;0,vlookup(rawdata!N49,Mappings!$A$6:$B$250,2,false),rawdata!N49))</f>
        <v>function_touch</v>
      </c>
      <c r="N49" s="2" t="str">
        <f>if(isblank(rawdata!O49),"",if(countif(Mappings!$A$6:$A$250,"="&amp;rawdata!O49)&gt;0,vlookup(rawdata!O49,Mappings!$A$6:$B$250,2,false),rawdata!O49))</f>
        <v>theme_tech</v>
      </c>
      <c r="O49" s="2" t="str">
        <f>if(isblank(rawdata!P49),"",if(countif(Mappings!$A$6:$A$250,"="&amp;rawdata!P49)&gt;0,vlookup(rawdata!P49,Mappings!$A$6:$B$250,2,false),rawdata!P49))</f>
        <v>tech_web</v>
      </c>
      <c r="P49" s="2" t="str">
        <f>if(isblank(rawdata!Q49),"",if(countif(Mappings!$A$6:$A$250,"="&amp;rawdata!Q49)&gt;0,vlookup(rawdata!Q49,Mappings!$A$6:$B$250,2,false),rawdata!Q49))</f>
        <v>gear_screen</v>
      </c>
      <c r="Q49" s="2" t="str">
        <f>if(isblank(rawdata!R49),"",if(countif(Mappings!$A$6:$A$250,"="&amp;rawdata!R49)&gt;0,vlookup(rawdata!R49,Mappings!$A$6:$B$250,2,false),rawdata!R49))</f>
        <v/>
      </c>
      <c r="R49" s="2" t="str">
        <f>if(isblank(rawdata!S49),"",if(countif(Mappings!$A$6:$A$250,"="&amp;rawdata!S49)&gt;0,vlookup(rawdata!S49,Mappings!$A$6:$B$250,2,false),rawdata!S49))</f>
        <v/>
      </c>
      <c r="S49" s="2" t="str">
        <f>if(isblank(rawdata!T49),"",if(countif(Mappings!$A$6:$A$250,"="&amp;rawdata!T49)&gt;0,vlookup(rawdata!T49,Mappings!$A$6:$B$250,2,false),rawdata!T49))</f>
        <v/>
      </c>
      <c r="T49" s="2" t="str">
        <f>if(isblank(rawdata!U49),"",if(countif(Mappings!$A$6:$A$250,"="&amp;rawdata!U49)&gt;0,vlookup(rawdata!U49,Mappings!$A$6:$B$250,2,false),rawdata!U49))</f>
        <v/>
      </c>
      <c r="U49" s="2" t="str">
        <f>if(isblank(rawdata!V49),"",if(countif(Mappings!$A$6:$A$250,"="&amp;rawdata!V49)&gt;0,vlookup(rawdata!V49,Mappings!$A$6:$B$250,2,false),rawdata!V49))</f>
        <v/>
      </c>
      <c r="V49" s="2" t="str">
        <f>if(isblank(rawdata!W49),"",if(countif(Mappings!$A$6:$A$250,"="&amp;rawdata!W49)&gt;0,vlookup(rawdata!W49,Mappings!$A$6:$B$250,2,false),rawdata!W49))</f>
        <v/>
      </c>
      <c r="W49" s="2" t="str">
        <f>if(isblank(rawdata!X49),"",if(countif(Mappings!$A$6:$A$250,"="&amp;rawdata!X49)&gt;0,vlookup(rawdata!X49,Mappings!$A$6:$B$250,2,false),rawdata!X49))</f>
        <v/>
      </c>
      <c r="X49" s="2" t="str">
        <f>if(isblank(rawdata!Y49),"",if(countif(Mappings!$A$6:$A$250,"="&amp;rawdata!Y49)&gt;0,vlookup(rawdata!Y49,Mappings!$A$6:$B$250,2,false),rawdata!Y49))</f>
        <v/>
      </c>
      <c r="Y49" s="2" t="str">
        <f>if(isblank(rawdata!Z49),"",if(countif(Mappings!$A$6:$A$250,"="&amp;rawdata!Z49)&gt;0,vlookup(rawdata!Z49,Mappings!$A$6:$B$250,2,false),rawdata!Z49))</f>
        <v/>
      </c>
      <c r="Z49" s="2" t="str">
        <f>if(isblank(rawdata!AA49),"",if(countif(Mappings!$A$6:$A$250,"="&amp;rawdata!AA49)&gt;0,vlookup(rawdata!AA49,Mappings!$A$6:$B$250,2,false),rawdata!AA49))</f>
        <v/>
      </c>
      <c r="AA49" s="2" t="str">
        <f>if(isblank(rawdata!AB49),"",if(countif(Mappings!$A$6:$A$250,"="&amp;rawdata!AB49)&gt;0,vlookup(rawdata!AB49,Mappings!$A$6:$B$250,2,false),rawdata!AB49))</f>
        <v/>
      </c>
    </row>
    <row r="50">
      <c r="B50" s="2" t="str">
        <f>rawdata!C50</f>
        <v>Nova</v>
      </c>
      <c r="C50" s="2" t="str">
        <f>rawdata!D50</f>
        <v>LUNAR</v>
      </c>
      <c r="D50" s="2" t="str">
        <f>rawdata!E50</f>
        <v>Nova is a personal climbing wall that redefines bouldering training at home, making it a celebrated activity through a new take on design expression and a compelling interactive interface.</v>
      </c>
      <c r="E50" s="11" t="str">
        <f>rawdata!F50</f>
        <v>http://awards.ixda.org/entry/2013/nova/</v>
      </c>
      <c r="F50" s="2" t="str">
        <f>rawdata!G50</f>
        <v/>
      </c>
      <c r="G50" s="2" t="str">
        <f>rawdata!H50</f>
        <v>2013</v>
      </c>
      <c r="H50" s="2" t="str">
        <f>rawdata!I50</f>
        <v>Berlin,Germany</v>
      </c>
      <c r="I50" s="2" t="str">
        <f>if(isblank(rawdata!J50),"",if(countif(Mappings!$A$6:$A$250,"="&amp;rawdata!J50)&gt;0,vlookup(rawdata!J50,Mappings!$A$6:$B$250,2,false),rawdata!J50))</f>
        <v>form_installation</v>
      </c>
      <c r="J50" s="2" t="str">
        <f>if(isblank(rawdata!K50),"",if(countif(Mappings!$A$6:$A$250,"="&amp;rawdata!K50)&gt;0,vlookup(rawdata!K50,Mappings!$A$6:$B$250,2,false),rawdata!K50))</f>
        <v>form_app</v>
      </c>
      <c r="K50" s="2" t="str">
        <f>if(isblank(rawdata!L50),"",if(countif(Mappings!$A$6:$A$250,"="&amp;rawdata!L50)&gt;0,vlookup(rawdata!L50,Mappings!$A$6:$B$250,2,false),rawdata!L50))</f>
        <v>tech_app</v>
      </c>
      <c r="L50" s="2" t="str">
        <f>if(isblank(rawdata!M50),"",if(countif(Mappings!$A$6:$A$250,"="&amp;rawdata!M50)&gt;0,vlookup(rawdata!M50,Mappings!$A$6:$B$250,2,false),rawdata!M50))</f>
        <v>tech_lights</v>
      </c>
      <c r="M50" s="2" t="str">
        <f>if(isblank(rawdata!N50),"",if(countif(Mappings!$A$6:$A$250,"="&amp;rawdata!N50)&gt;0,vlookup(rawdata!N50,Mappings!$A$6:$B$250,2,false),rawdata!N50))</f>
        <v>form_wall</v>
      </c>
      <c r="N50" s="2" t="str">
        <f>if(isblank(rawdata!O50),"",if(countif(Mappings!$A$6:$A$250,"="&amp;rawdata!O50)&gt;0,vlookup(rawdata!O50,Mappings!$A$6:$B$250,2,false),rawdata!O50))</f>
        <v>gear_screen</v>
      </c>
      <c r="O50" s="2" t="str">
        <f>if(isblank(rawdata!P50),"",if(countif(Mappings!$A$6:$A$250,"="&amp;rawdata!P50)&gt;0,vlookup(rawdata!P50,Mappings!$A$6:$B$250,2,false),rawdata!P50))</f>
        <v>function_touch</v>
      </c>
      <c r="P50" s="2" t="str">
        <f>if(isblank(rawdata!Q50),"",if(countif(Mappings!$A$6:$A$250,"="&amp;rawdata!Q50)&gt;0,vlookup(rawdata!Q50,Mappings!$A$6:$B$250,2,false),rawdata!Q50))</f>
        <v>theme_tech</v>
      </c>
      <c r="Q50" s="2" t="str">
        <f>if(isblank(rawdata!R50),"",if(countif(Mappings!$A$6:$A$250,"="&amp;rawdata!R50)&gt;0,vlookup(rawdata!R50,Mappings!$A$6:$B$250,2,false),rawdata!R50))</f>
        <v>type_commercial</v>
      </c>
      <c r="R50" s="2" t="str">
        <f>if(isblank(rawdata!S50),"",if(countif(Mappings!$A$6:$A$250,"="&amp;rawdata!S50)&gt;0,vlookup(rawdata!S50,Mappings!$A$6:$B$250,2,false),rawdata!S50))</f>
        <v/>
      </c>
      <c r="S50" s="2" t="str">
        <f>if(isblank(rawdata!T50),"",if(countif(Mappings!$A$6:$A$250,"="&amp;rawdata!T50)&gt;0,vlookup(rawdata!T50,Mappings!$A$6:$B$250,2,false),rawdata!T50))</f>
        <v/>
      </c>
      <c r="T50" s="2" t="str">
        <f>if(isblank(rawdata!U50),"",if(countif(Mappings!$A$6:$A$250,"="&amp;rawdata!U50)&gt;0,vlookup(rawdata!U50,Mappings!$A$6:$B$250,2,false),rawdata!U50))</f>
        <v/>
      </c>
      <c r="U50" s="2" t="str">
        <f>if(isblank(rawdata!V50),"",if(countif(Mappings!$A$6:$A$250,"="&amp;rawdata!V50)&gt;0,vlookup(rawdata!V50,Mappings!$A$6:$B$250,2,false),rawdata!V50))</f>
        <v/>
      </c>
      <c r="V50" s="2" t="str">
        <f>if(isblank(rawdata!W50),"",if(countif(Mappings!$A$6:$A$250,"="&amp;rawdata!W50)&gt;0,vlookup(rawdata!W50,Mappings!$A$6:$B$250,2,false),rawdata!W50))</f>
        <v/>
      </c>
      <c r="W50" s="2" t="str">
        <f>if(isblank(rawdata!X50),"",if(countif(Mappings!$A$6:$A$250,"="&amp;rawdata!X50)&gt;0,vlookup(rawdata!X50,Mappings!$A$6:$B$250,2,false),rawdata!X50))</f>
        <v/>
      </c>
      <c r="X50" s="2" t="str">
        <f>if(isblank(rawdata!Y50),"",if(countif(Mappings!$A$6:$A$250,"="&amp;rawdata!Y50)&gt;0,vlookup(rawdata!Y50,Mappings!$A$6:$B$250,2,false),rawdata!Y50))</f>
        <v/>
      </c>
      <c r="Y50" s="2" t="str">
        <f>if(isblank(rawdata!Z50),"",if(countif(Mappings!$A$6:$A$250,"="&amp;rawdata!Z50)&gt;0,vlookup(rawdata!Z50,Mappings!$A$6:$B$250,2,false),rawdata!Z50))</f>
        <v/>
      </c>
      <c r="Z50" s="2" t="str">
        <f>if(isblank(rawdata!AA50),"",if(countif(Mappings!$A$6:$A$250,"="&amp;rawdata!AA50)&gt;0,vlookup(rawdata!AA50,Mappings!$A$6:$B$250,2,false),rawdata!AA50))</f>
        <v/>
      </c>
      <c r="AA50" s="2" t="str">
        <f>if(isblank(rawdata!AB50),"",if(countif(Mappings!$A$6:$A$250,"="&amp;rawdata!AB50)&gt;0,vlookup(rawdata!AB50,Mappings!$A$6:$B$250,2,false),rawdata!AB50))</f>
        <v/>
      </c>
    </row>
    <row r="51">
      <c r="B51" s="2" t="str">
        <f>rawdata!C51</f>
        <v>Peace Wall</v>
      </c>
      <c r="C51" s="2" t="str">
        <f>rawdata!D51</f>
        <v>Lightwell</v>
      </c>
      <c r="D51" s="2" t="str">
        <f>rawdata!E51</f>
        <v>The Peace Wall is a 5 screen multi-touch installation created for the Shrine of Remembrance in Melbourne. </v>
      </c>
      <c r="E51" s="11" t="str">
        <f>rawdata!F51</f>
        <v>http://www.lightwell.com.au/projects/#/peace-wall/</v>
      </c>
      <c r="F51" s="2" t="str">
        <f>rawdata!G51</f>
        <v/>
      </c>
      <c r="G51" s="2" t="str">
        <f>rawdata!H51</f>
        <v>2014</v>
      </c>
      <c r="H51" s="2" t="str">
        <f>rawdata!I51</f>
        <v>Melbourne, Australia</v>
      </c>
      <c r="I51" s="2" t="str">
        <f>if(isblank(rawdata!J51),"",if(countif(Mappings!$A$6:$A$250,"="&amp;rawdata!J51)&gt;0,vlookup(rawdata!J51,Mappings!$A$6:$B$250,2,false),rawdata!J51))</f>
        <v/>
      </c>
      <c r="J51" s="2" t="str">
        <f>if(isblank(rawdata!K51),"",if(countif(Mappings!$A$6:$A$250,"="&amp;rawdata!K51)&gt;0,vlookup(rawdata!K51,Mappings!$A$6:$B$250,2,false),rawdata!K51))</f>
        <v>form_installation</v>
      </c>
      <c r="K51" s="2" t="str">
        <f>if(isblank(rawdata!L51),"",if(countif(Mappings!$A$6:$A$250,"="&amp;rawdata!L51)&gt;0,vlookup(rawdata!L51,Mappings!$A$6:$B$250,2,false),rawdata!L51))</f>
        <v>function_touch</v>
      </c>
      <c r="L51" s="2" t="str">
        <f>if(isblank(rawdata!M51),"",if(countif(Mappings!$A$6:$A$250,"="&amp;rawdata!M51)&gt;0,vlookup(rawdata!M51,Mappings!$A$6:$B$250,2,false),rawdata!M51))</f>
        <v>tech_lights</v>
      </c>
      <c r="M51" s="2" t="str">
        <f>if(isblank(rawdata!N51),"",if(countif(Mappings!$A$6:$A$250,"="&amp;rawdata!N51)&gt;0,vlookup(rawdata!N51,Mappings!$A$6:$B$250,2,false),rawdata!N51))</f>
        <v>gear_screen</v>
      </c>
      <c r="N51" s="2" t="str">
        <f>if(isblank(rawdata!O51),"",if(countif(Mappings!$A$6:$A$250,"="&amp;rawdata!O51)&gt;0,vlookup(rawdata!O51,Mappings!$A$6:$B$250,2,false),rawdata!O51))</f>
        <v>theme_historical</v>
      </c>
      <c r="O51" s="2" t="str">
        <f>if(isblank(rawdata!P51),"",if(countif(Mappings!$A$6:$A$250,"="&amp;rawdata!P51)&gt;0,vlookup(rawdata!P51,Mappings!$A$6:$B$250,2,false),rawdata!P51))</f>
        <v>tech_screen</v>
      </c>
      <c r="P51" s="2" t="str">
        <f>if(isblank(rawdata!Q51),"",if(countif(Mappings!$A$6:$A$250,"="&amp;rawdata!Q51)&gt;0,vlookup(rawdata!Q51,Mappings!$A$6:$B$250,2,false),rawdata!Q51))</f>
        <v>type_commercial</v>
      </c>
      <c r="Q51" s="2" t="str">
        <f>if(isblank(rawdata!R51),"",if(countif(Mappings!$A$6:$A$250,"="&amp;rawdata!R51)&gt;0,vlookup(rawdata!R51,Mappings!$A$6:$B$250,2,false),rawdata!R51))</f>
        <v/>
      </c>
      <c r="R51" s="2" t="str">
        <f>if(isblank(rawdata!S51),"",if(countif(Mappings!$A$6:$A$250,"="&amp;rawdata!S51)&gt;0,vlookup(rawdata!S51,Mappings!$A$6:$B$250,2,false),rawdata!S51))</f>
        <v/>
      </c>
      <c r="S51" s="2" t="str">
        <f>if(isblank(rawdata!T51),"",if(countif(Mappings!$A$6:$A$250,"="&amp;rawdata!T51)&gt;0,vlookup(rawdata!T51,Mappings!$A$6:$B$250,2,false),rawdata!T51))</f>
        <v/>
      </c>
      <c r="T51" s="2" t="str">
        <f>if(isblank(rawdata!U51),"",if(countif(Mappings!$A$6:$A$250,"="&amp;rawdata!U51)&gt;0,vlookup(rawdata!U51,Mappings!$A$6:$B$250,2,false),rawdata!U51))</f>
        <v/>
      </c>
      <c r="U51" s="2" t="str">
        <f>if(isblank(rawdata!V51),"",if(countif(Mappings!$A$6:$A$250,"="&amp;rawdata!V51)&gt;0,vlookup(rawdata!V51,Mappings!$A$6:$B$250,2,false),rawdata!V51))</f>
        <v/>
      </c>
      <c r="V51" s="2" t="str">
        <f>if(isblank(rawdata!W51),"",if(countif(Mappings!$A$6:$A$250,"="&amp;rawdata!W51)&gt;0,vlookup(rawdata!W51,Mappings!$A$6:$B$250,2,false),rawdata!W51))</f>
        <v/>
      </c>
      <c r="W51" s="2" t="str">
        <f>if(isblank(rawdata!X51),"",if(countif(Mappings!$A$6:$A$250,"="&amp;rawdata!X51)&gt;0,vlookup(rawdata!X51,Mappings!$A$6:$B$250,2,false),rawdata!X51))</f>
        <v/>
      </c>
      <c r="X51" s="2" t="str">
        <f>if(isblank(rawdata!Y51),"",if(countif(Mappings!$A$6:$A$250,"="&amp;rawdata!Y51)&gt;0,vlookup(rawdata!Y51,Mappings!$A$6:$B$250,2,false),rawdata!Y51))</f>
        <v/>
      </c>
      <c r="Y51" s="2" t="str">
        <f>if(isblank(rawdata!Z51),"",if(countif(Mappings!$A$6:$A$250,"="&amp;rawdata!Z51)&gt;0,vlookup(rawdata!Z51,Mappings!$A$6:$B$250,2,false),rawdata!Z51))</f>
        <v/>
      </c>
      <c r="Z51" s="2" t="str">
        <f>if(isblank(rawdata!AA51),"",if(countif(Mappings!$A$6:$A$250,"="&amp;rawdata!AA51)&gt;0,vlookup(rawdata!AA51,Mappings!$A$6:$B$250,2,false),rawdata!AA51))</f>
        <v/>
      </c>
      <c r="AA51" s="2" t="str">
        <f>if(isblank(rawdata!AB51),"",if(countif(Mappings!$A$6:$A$250,"="&amp;rawdata!AB51)&gt;0,vlookup(rawdata!AB51,Mappings!$A$6:$B$250,2,false),rawdata!AB51))</f>
        <v/>
      </c>
    </row>
    <row r="52">
      <c r="B52" s="2" t="str">
        <f>rawdata!C52</f>
        <v>Forgotten songs</v>
      </c>
      <c r="C52" s="2" t="str">
        <f>rawdata!D52</f>
        <v>Lightwell</v>
      </c>
      <c r="D52" s="2" t="str">
        <f>rawdata!E52</f>
        <v>Forgotten Songs is a permanent public art installation comprising 180 bird cages that play a soundscape of birdsong. Commissioned by the City of Sydney, it was permanently installed at Angel Place in December 2011.</v>
      </c>
      <c r="E52" s="11" t="str">
        <f>rawdata!F52</f>
        <v>http://www.lightwell.com.au/projects/#/forgotten-songs/</v>
      </c>
      <c r="F52" s="2" t="str">
        <f>rawdata!G52</f>
        <v/>
      </c>
      <c r="G52" s="2" t="str">
        <f>rawdata!H52</f>
        <v>2011</v>
      </c>
      <c r="H52" s="2" t="str">
        <f>rawdata!I52</f>
        <v>Sydney, Australia</v>
      </c>
      <c r="I52" s="2" t="str">
        <f>if(isblank(rawdata!J52),"",if(countif(Mappings!$A$6:$A$250,"="&amp;rawdata!J52)&gt;0,vlookup(rawdata!J52,Mappings!$A$6:$B$250,2,false),rawdata!J52))</f>
        <v>form_spatial</v>
      </c>
      <c r="J52" s="2" t="str">
        <f>if(isblank(rawdata!K52),"",if(countif(Mappings!$A$6:$A$250,"="&amp;rawdata!K52)&gt;0,vlookup(rawdata!K52,Mappings!$A$6:$B$250,2,false),rawdata!K52))</f>
        <v>form_installation</v>
      </c>
      <c r="K52" s="2" t="str">
        <f>if(isblank(rawdata!L52),"",if(countif(Mappings!$A$6:$A$250,"="&amp;rawdata!L52)&gt;0,vlookup(rawdata!L52,Mappings!$A$6:$B$250,2,false),rawdata!L52))</f>
        <v>tech_motion</v>
      </c>
      <c r="L52" s="2" t="str">
        <f>if(isblank(rawdata!M52),"",if(countif(Mappings!$A$6:$A$250,"="&amp;rawdata!M52)&gt;0,vlookup(rawdata!M52,Mappings!$A$6:$B$250,2,false),rawdata!M52))</f>
        <v>function_sound</v>
      </c>
      <c r="M52" s="2" t="str">
        <f>if(isblank(rawdata!N52),"",if(countif(Mappings!$A$6:$A$250,"="&amp;rawdata!N52)&gt;0,vlookup(rawdata!N52,Mappings!$A$6:$B$250,2,false),rawdata!N52))</f>
        <v>type_interactive</v>
      </c>
      <c r="N52" s="2" t="str">
        <f>if(isblank(rawdata!O52),"",if(countif(Mappings!$A$6:$A$250,"="&amp;rawdata!O52)&gt;0,vlookup(rawdata!O52,Mappings!$A$6:$B$250,2,false),rawdata!O52))</f>
        <v>gear_screen</v>
      </c>
      <c r="O52" s="2" t="str">
        <f>if(isblank(rawdata!P52),"",if(countif(Mappings!$A$6:$A$250,"="&amp;rawdata!P52)&gt;0,vlookup(rawdata!P52,Mappings!$A$6:$B$250,2,false),rawdata!P52))</f>
        <v>theme_education</v>
      </c>
      <c r="P52" s="2" t="str">
        <f>if(isblank(rawdata!Q52),"",if(countif(Mappings!$A$6:$A$250,"="&amp;rawdata!Q52)&gt;0,vlookup(rawdata!Q52,Mappings!$A$6:$B$250,2,false),rawdata!Q52))</f>
        <v/>
      </c>
      <c r="Q52" s="2" t="str">
        <f>if(isblank(rawdata!R52),"",if(countif(Mappings!$A$6:$A$250,"="&amp;rawdata!R52)&gt;0,vlookup(rawdata!R52,Mappings!$A$6:$B$250,2,false),rawdata!R52))</f>
        <v/>
      </c>
      <c r="R52" s="2" t="str">
        <f>if(isblank(rawdata!S52),"",if(countif(Mappings!$A$6:$A$250,"="&amp;rawdata!S52)&gt;0,vlookup(rawdata!S52,Mappings!$A$6:$B$250,2,false),rawdata!S52))</f>
        <v/>
      </c>
      <c r="S52" s="2" t="str">
        <f>if(isblank(rawdata!T52),"",if(countif(Mappings!$A$6:$A$250,"="&amp;rawdata!T52)&gt;0,vlookup(rawdata!T52,Mappings!$A$6:$B$250,2,false),rawdata!T52))</f>
        <v/>
      </c>
      <c r="T52" s="2" t="str">
        <f>if(isblank(rawdata!U52),"",if(countif(Mappings!$A$6:$A$250,"="&amp;rawdata!U52)&gt;0,vlookup(rawdata!U52,Mappings!$A$6:$B$250,2,false),rawdata!U52))</f>
        <v/>
      </c>
      <c r="U52" s="2" t="str">
        <f>if(isblank(rawdata!V52),"",if(countif(Mappings!$A$6:$A$250,"="&amp;rawdata!V52)&gt;0,vlookup(rawdata!V52,Mappings!$A$6:$B$250,2,false),rawdata!V52))</f>
        <v/>
      </c>
      <c r="V52" s="2" t="str">
        <f>if(isblank(rawdata!W52),"",if(countif(Mappings!$A$6:$A$250,"="&amp;rawdata!W52)&gt;0,vlookup(rawdata!W52,Mappings!$A$6:$B$250,2,false),rawdata!W52))</f>
        <v/>
      </c>
      <c r="W52" s="2" t="str">
        <f>if(isblank(rawdata!X52),"",if(countif(Mappings!$A$6:$A$250,"="&amp;rawdata!X52)&gt;0,vlookup(rawdata!X52,Mappings!$A$6:$B$250,2,false),rawdata!X52))</f>
        <v/>
      </c>
      <c r="X52" s="2" t="str">
        <f>if(isblank(rawdata!Y52),"",if(countif(Mappings!$A$6:$A$250,"="&amp;rawdata!Y52)&gt;0,vlookup(rawdata!Y52,Mappings!$A$6:$B$250,2,false),rawdata!Y52))</f>
        <v/>
      </c>
      <c r="Y52" s="2" t="str">
        <f>if(isblank(rawdata!Z52),"",if(countif(Mappings!$A$6:$A$250,"="&amp;rawdata!Z52)&gt;0,vlookup(rawdata!Z52,Mappings!$A$6:$B$250,2,false),rawdata!Z52))</f>
        <v/>
      </c>
      <c r="Z52" s="2" t="str">
        <f>if(isblank(rawdata!AA52),"",if(countif(Mappings!$A$6:$A$250,"="&amp;rawdata!AA52)&gt;0,vlookup(rawdata!AA52,Mappings!$A$6:$B$250,2,false),rawdata!AA52))</f>
        <v/>
      </c>
      <c r="AA52" s="2" t="str">
        <f>if(isblank(rawdata!AB52),"",if(countif(Mappings!$A$6:$A$250,"="&amp;rawdata!AB52)&gt;0,vlookup(rawdata!AB52,Mappings!$A$6:$B$250,2,false),rawdata!AB52))</f>
        <v/>
      </c>
    </row>
    <row r="53">
      <c r="B53" s="2" t="str">
        <f>rawdata!C53</f>
        <v>Into the Blue</v>
      </c>
      <c r="C53" s="2" t="str">
        <f>rawdata!D53</f>
        <v>Lightwell</v>
      </c>
      <c r="D53" s="2" t="str">
        <f>rawdata!E53</f>
        <v>Documenting the terrain and diverse range of flora and fauna found in The Greater Blue Mountains Area over a period of 12 months, Lightwell produced a five-screen video installation for the World Heritage Interpretive Centre in Katoomba which focuses on key landmarks and seasonal changes in this region. </v>
      </c>
      <c r="E53" s="11" t="str">
        <f>rawdata!F53</f>
        <v>http://www.lightwell.com.au/projects/#/into-the-blue/</v>
      </c>
      <c r="F53" s="2" t="str">
        <f>rawdata!G53</f>
        <v/>
      </c>
      <c r="G53" s="2" t="str">
        <f>rawdata!H53</f>
        <v>2013</v>
      </c>
      <c r="H53" s="2" t="str">
        <f>rawdata!I53</f>
        <v>Sydney, Australia</v>
      </c>
      <c r="I53" s="2" t="str">
        <f>if(isblank(rawdata!J53),"",if(countif(Mappings!$A$6:$A$250,"="&amp;rawdata!J53)&gt;0,vlookup(rawdata!J53,Mappings!$A$6:$B$250,2,false),rawdata!J53))</f>
        <v>form_installation</v>
      </c>
      <c r="J53" s="2" t="str">
        <f>if(isblank(rawdata!K53),"",if(countif(Mappings!$A$6:$A$250,"="&amp;rawdata!K53)&gt;0,vlookup(rawdata!K53,Mappings!$A$6:$B$250,2,false),rawdata!K53))</f>
        <v>type_video</v>
      </c>
      <c r="K53" s="2" t="str">
        <f>if(isblank(rawdata!L53),"",if(countif(Mappings!$A$6:$A$250,"="&amp;rawdata!L53)&gt;0,vlookup(rawdata!L53,Mappings!$A$6:$B$250,2,false),rawdata!L53))</f>
        <v>tech_video</v>
      </c>
      <c r="L53" s="2" t="str">
        <f>if(isblank(rawdata!M53),"",if(countif(Mappings!$A$6:$A$250,"="&amp;rawdata!M53)&gt;0,vlookup(rawdata!M53,Mappings!$A$6:$B$250,2,false),rawdata!M53))</f>
        <v>type_interactive</v>
      </c>
      <c r="M53" s="2" t="str">
        <f>if(isblank(rawdata!N53),"",if(countif(Mappings!$A$6:$A$250,"="&amp;rawdata!N53)&gt;0,vlookup(rawdata!N53,Mappings!$A$6:$B$250,2,false),rawdata!N53))</f>
        <v>gear_screen</v>
      </c>
      <c r="N53" s="2" t="str">
        <f>if(isblank(rawdata!O53),"",if(countif(Mappings!$A$6:$A$250,"="&amp;rawdata!O53)&gt;0,vlookup(rawdata!O53,Mappings!$A$6:$B$250,2,false),rawdata!O53))</f>
        <v>theme_education</v>
      </c>
      <c r="O53" s="2" t="str">
        <f>if(isblank(rawdata!P53),"",if(countif(Mappings!$A$6:$A$250,"="&amp;rawdata!P53)&gt;0,vlookup(rawdata!P53,Mappings!$A$6:$B$250,2,false),rawdata!P53))</f>
        <v>function_touch</v>
      </c>
      <c r="P53" s="2" t="str">
        <f>if(isblank(rawdata!Q53),"",if(countif(Mappings!$A$6:$A$250,"="&amp;rawdata!Q53)&gt;0,vlookup(rawdata!Q53,Mappings!$A$6:$B$250,2,false),rawdata!Q53))</f>
        <v/>
      </c>
      <c r="Q53" s="2" t="str">
        <f>if(isblank(rawdata!R53),"",if(countif(Mappings!$A$6:$A$250,"="&amp;rawdata!R53)&gt;0,vlookup(rawdata!R53,Mappings!$A$6:$B$250,2,false),rawdata!R53))</f>
        <v/>
      </c>
      <c r="R53" s="2" t="str">
        <f>if(isblank(rawdata!S53),"",if(countif(Mappings!$A$6:$A$250,"="&amp;rawdata!S53)&gt;0,vlookup(rawdata!S53,Mappings!$A$6:$B$250,2,false),rawdata!S53))</f>
        <v/>
      </c>
      <c r="S53" s="2" t="str">
        <f>if(isblank(rawdata!T53),"",if(countif(Mappings!$A$6:$A$250,"="&amp;rawdata!T53)&gt;0,vlookup(rawdata!T53,Mappings!$A$6:$B$250,2,false),rawdata!T53))</f>
        <v/>
      </c>
      <c r="T53" s="2" t="str">
        <f>if(isblank(rawdata!U53),"",if(countif(Mappings!$A$6:$A$250,"="&amp;rawdata!U53)&gt;0,vlookup(rawdata!U53,Mappings!$A$6:$B$250,2,false),rawdata!U53))</f>
        <v/>
      </c>
      <c r="U53" s="2" t="str">
        <f>if(isblank(rawdata!V53),"",if(countif(Mappings!$A$6:$A$250,"="&amp;rawdata!V53)&gt;0,vlookup(rawdata!V53,Mappings!$A$6:$B$250,2,false),rawdata!V53))</f>
        <v/>
      </c>
      <c r="V53" s="2" t="str">
        <f>if(isblank(rawdata!W53),"",if(countif(Mappings!$A$6:$A$250,"="&amp;rawdata!W53)&gt;0,vlookup(rawdata!W53,Mappings!$A$6:$B$250,2,false),rawdata!W53))</f>
        <v/>
      </c>
      <c r="W53" s="2" t="str">
        <f>if(isblank(rawdata!X53),"",if(countif(Mappings!$A$6:$A$250,"="&amp;rawdata!X53)&gt;0,vlookup(rawdata!X53,Mappings!$A$6:$B$250,2,false),rawdata!X53))</f>
        <v/>
      </c>
      <c r="X53" s="2" t="str">
        <f>if(isblank(rawdata!Y53),"",if(countif(Mappings!$A$6:$A$250,"="&amp;rawdata!Y53)&gt;0,vlookup(rawdata!Y53,Mappings!$A$6:$B$250,2,false),rawdata!Y53))</f>
        <v/>
      </c>
      <c r="Y53" s="2" t="str">
        <f>if(isblank(rawdata!Z53),"",if(countif(Mappings!$A$6:$A$250,"="&amp;rawdata!Z53)&gt;0,vlookup(rawdata!Z53,Mappings!$A$6:$B$250,2,false),rawdata!Z53))</f>
        <v/>
      </c>
      <c r="Z53" s="2" t="str">
        <f>if(isblank(rawdata!AA53),"",if(countif(Mappings!$A$6:$A$250,"="&amp;rawdata!AA53)&gt;0,vlookup(rawdata!AA53,Mappings!$A$6:$B$250,2,false),rawdata!AA53))</f>
        <v/>
      </c>
      <c r="AA53" s="2" t="str">
        <f>if(isblank(rawdata!AB53),"",if(countif(Mappings!$A$6:$A$250,"="&amp;rawdata!AB53)&gt;0,vlookup(rawdata!AB53,Mappings!$A$6:$B$250,2,false),rawdata!AB53))</f>
        <v/>
      </c>
    </row>
    <row r="54">
      <c r="B54" s="2" t="str">
        <f>rawdata!C54</f>
        <v>Virtual Voyage</v>
      </c>
      <c r="C54" s="2" t="str">
        <f>rawdata!D54</f>
        <v>Lightwell</v>
      </c>
      <c r="D54" s="2" t="str">
        <f>rawdata!E54</f>
        <v>As part of the 2015 Amplify Festival in Sydney, we created a virtual-reality project where visitors were able to explore two entirely hand-drawn worlds.</v>
      </c>
      <c r="E54" s="11" t="str">
        <f>rawdata!F54</f>
        <v>http://www.lightwell.com.au/projects/#/virtual-voyage/</v>
      </c>
      <c r="F54" s="2" t="str">
        <f>rawdata!G54</f>
        <v/>
      </c>
      <c r="G54" s="2" t="str">
        <f>rawdata!H54</f>
        <v>2015</v>
      </c>
      <c r="H54" s="2" t="str">
        <f>rawdata!I54</f>
        <v>Sydney, Australia</v>
      </c>
      <c r="I54" s="2" t="str">
        <f>if(isblank(rawdata!J54),"",if(countif(Mappings!$A$6:$A$250,"="&amp;rawdata!J54)&gt;0,vlookup(rawdata!J54,Mappings!$A$6:$B$250,2,false),rawdata!J54))</f>
        <v>form_installation</v>
      </c>
      <c r="J54" s="2" t="str">
        <f>if(isblank(rawdata!K54),"",if(countif(Mappings!$A$6:$A$250,"="&amp;rawdata!K54)&gt;0,vlookup(rawdata!K54,Mappings!$A$6:$B$250,2,false),rawdata!K54))</f>
        <v>form_VR</v>
      </c>
      <c r="K54" s="2" t="str">
        <f>if(isblank(rawdata!L54),"",if(countif(Mappings!$A$6:$A$250,"="&amp;rawdata!L54)&gt;0,vlookup(rawdata!L54,Mappings!$A$6:$B$250,2,false),rawdata!L54))</f>
        <v>type_education</v>
      </c>
      <c r="L54" s="2" t="str">
        <f>if(isblank(rawdata!M54),"",if(countif(Mappings!$A$6:$A$250,"="&amp;rawdata!M54)&gt;0,vlookup(rawdata!M54,Mappings!$A$6:$B$250,2,false),rawdata!M54))</f>
        <v>gear_googlecardboard</v>
      </c>
      <c r="M54" s="2" t="str">
        <f>if(isblank(rawdata!N54),"",if(countif(Mappings!$A$6:$A$250,"="&amp;rawdata!N54)&gt;0,vlookup(rawdata!N54,Mappings!$A$6:$B$250,2,false),rawdata!N54))</f>
        <v>tech_VR</v>
      </c>
      <c r="N54" s="2" t="str">
        <f>if(isblank(rawdata!O54),"",if(countif(Mappings!$A$6:$A$250,"="&amp;rawdata!O54)&gt;0,vlookup(rawdata!O54,Mappings!$A$6:$B$250,2,false),rawdata!O54))</f>
        <v>gear_screen</v>
      </c>
      <c r="O54" s="2" t="str">
        <f>if(isblank(rawdata!P54),"",if(countif(Mappings!$A$6:$A$250,"="&amp;rawdata!P54)&gt;0,vlookup(rawdata!P54,Mappings!$A$6:$B$250,2,false),rawdata!P54))</f>
        <v>theme_tech</v>
      </c>
      <c r="P54" s="2" t="str">
        <f>if(isblank(rawdata!Q54),"",if(countif(Mappings!$A$6:$A$250,"="&amp;rawdata!Q54)&gt;0,vlookup(rawdata!Q54,Mappings!$A$6:$B$250,2,false),rawdata!Q54))</f>
        <v>function_motion</v>
      </c>
      <c r="Q54" s="2" t="str">
        <f>if(isblank(rawdata!R54),"",if(countif(Mappings!$A$6:$A$250,"="&amp;rawdata!R54)&gt;0,vlookup(rawdata!R54,Mappings!$A$6:$B$250,2,false),rawdata!R54))</f>
        <v/>
      </c>
      <c r="R54" s="2" t="str">
        <f>if(isblank(rawdata!S54),"",if(countif(Mappings!$A$6:$A$250,"="&amp;rawdata!S54)&gt;0,vlookup(rawdata!S54,Mappings!$A$6:$B$250,2,false),rawdata!S54))</f>
        <v/>
      </c>
      <c r="S54" s="2" t="str">
        <f>if(isblank(rawdata!T54),"",if(countif(Mappings!$A$6:$A$250,"="&amp;rawdata!T54)&gt;0,vlookup(rawdata!T54,Mappings!$A$6:$B$250,2,false),rawdata!T54))</f>
        <v/>
      </c>
      <c r="T54" s="2" t="str">
        <f>if(isblank(rawdata!U54),"",if(countif(Mappings!$A$6:$A$250,"="&amp;rawdata!U54)&gt;0,vlookup(rawdata!U54,Mappings!$A$6:$B$250,2,false),rawdata!U54))</f>
        <v/>
      </c>
      <c r="U54" s="2" t="str">
        <f>if(isblank(rawdata!V54),"",if(countif(Mappings!$A$6:$A$250,"="&amp;rawdata!V54)&gt;0,vlookup(rawdata!V54,Mappings!$A$6:$B$250,2,false),rawdata!V54))</f>
        <v/>
      </c>
      <c r="V54" s="2" t="str">
        <f>if(isblank(rawdata!W54),"",if(countif(Mappings!$A$6:$A$250,"="&amp;rawdata!W54)&gt;0,vlookup(rawdata!W54,Mappings!$A$6:$B$250,2,false),rawdata!W54))</f>
        <v/>
      </c>
      <c r="W54" s="2" t="str">
        <f>if(isblank(rawdata!X54),"",if(countif(Mappings!$A$6:$A$250,"="&amp;rawdata!X54)&gt;0,vlookup(rawdata!X54,Mappings!$A$6:$B$250,2,false),rawdata!X54))</f>
        <v/>
      </c>
      <c r="X54" s="2" t="str">
        <f>if(isblank(rawdata!Y54),"",if(countif(Mappings!$A$6:$A$250,"="&amp;rawdata!Y54)&gt;0,vlookup(rawdata!Y54,Mappings!$A$6:$B$250,2,false),rawdata!Y54))</f>
        <v/>
      </c>
      <c r="Y54" s="2" t="str">
        <f>if(isblank(rawdata!Z54),"",if(countif(Mappings!$A$6:$A$250,"="&amp;rawdata!Z54)&gt;0,vlookup(rawdata!Z54,Mappings!$A$6:$B$250,2,false),rawdata!Z54))</f>
        <v/>
      </c>
      <c r="Z54" s="2" t="str">
        <f>if(isblank(rawdata!AA54),"",if(countif(Mappings!$A$6:$A$250,"="&amp;rawdata!AA54)&gt;0,vlookup(rawdata!AA54,Mappings!$A$6:$B$250,2,false),rawdata!AA54))</f>
        <v/>
      </c>
      <c r="AA54" s="2" t="str">
        <f>if(isblank(rawdata!AB54),"",if(countif(Mappings!$A$6:$A$250,"="&amp;rawdata!AB54)&gt;0,vlookup(rawdata!AB54,Mappings!$A$6:$B$250,2,false),rawdata!AB54))</f>
        <v/>
      </c>
    </row>
    <row r="55">
      <c r="B55" s="2" t="str">
        <f>rawdata!C55</f>
        <v>First Peoples: Digital Labels</v>
      </c>
      <c r="C55" s="2" t="str">
        <f>rawdata!D55</f>
        <v>Lightwell</v>
      </c>
      <c r="D55" s="2" t="str">
        <f>rawdata!E55</f>
        <v>Visitors to the expansive First Peoples permanent exhibition at Melbourne Museum will encounter two stunning photographic and object displays – the Generations photo-wall and the Many Nations showcases.</v>
      </c>
      <c r="E55" s="11" t="str">
        <f>rawdata!F55</f>
        <v>http://www.lightwell.com.au/projects/#/first-peoples-digital-labels/</v>
      </c>
      <c r="F55" s="2" t="str">
        <f>rawdata!G55</f>
        <v/>
      </c>
      <c r="G55" s="2" t="str">
        <f>rawdata!H55</f>
        <v>2013</v>
      </c>
      <c r="H55" s="2" t="str">
        <f>rawdata!I55</f>
        <v>Melbourne, Australia</v>
      </c>
      <c r="I55" s="2" t="str">
        <f>if(isblank(rawdata!J55),"",if(countif(Mappings!$A$6:$A$250,"="&amp;rawdata!J55)&gt;0,vlookup(rawdata!J55,Mappings!$A$6:$B$250,2,false),rawdata!J55))</f>
        <v>form_installation</v>
      </c>
      <c r="J55" s="2" t="str">
        <f>if(isblank(rawdata!K55),"",if(countif(Mappings!$A$6:$A$250,"="&amp;rawdata!K55)&gt;0,vlookup(rawdata!K55,Mappings!$A$6:$B$250,2,false),rawdata!K55))</f>
        <v>gear_screen</v>
      </c>
      <c r="K55" s="2" t="str">
        <f>if(isblank(rawdata!L55),"",if(countif(Mappings!$A$6:$A$250,"="&amp;rawdata!L55)&gt;0,vlookup(rawdata!L55,Mappings!$A$6:$B$250,2,false),rawdata!L55))</f>
        <v>gear_tablet</v>
      </c>
      <c r="L55" s="2" t="str">
        <f>if(isblank(rawdata!M55),"",if(countif(Mappings!$A$6:$A$250,"="&amp;rawdata!M55)&gt;0,vlookup(rawdata!M55,Mappings!$A$6:$B$250,2,false),rawdata!M55))</f>
        <v>type_education</v>
      </c>
      <c r="M55" s="2" t="str">
        <f>if(isblank(rawdata!N55),"",if(countif(Mappings!$A$6:$A$250,"="&amp;rawdata!N55)&gt;0,vlookup(rawdata!N55,Mappings!$A$6:$B$250,2,false),rawdata!N55))</f>
        <v>function_touch</v>
      </c>
      <c r="N55" s="2" t="str">
        <f>if(isblank(rawdata!O55),"",if(countif(Mappings!$A$6:$A$250,"="&amp;rawdata!O55)&gt;0,vlookup(rawdata!O55,Mappings!$A$6:$B$250,2,false),rawdata!O55))</f>
        <v>theme_historical</v>
      </c>
      <c r="O55" s="2" t="str">
        <f>if(isblank(rawdata!P55),"",if(countif(Mappings!$A$6:$A$250,"="&amp;rawdata!P55)&gt;0,vlookup(rawdata!P55,Mappings!$A$6:$B$250,2,false),rawdata!P55))</f>
        <v>tech_screen</v>
      </c>
      <c r="P55" s="2" t="str">
        <f>if(isblank(rawdata!Q55),"",if(countif(Mappings!$A$6:$A$250,"="&amp;rawdata!Q55)&gt;0,vlookup(rawdata!Q55,Mappings!$A$6:$B$250,2,false),rawdata!Q55))</f>
        <v/>
      </c>
      <c r="Q55" s="2" t="str">
        <f>if(isblank(rawdata!R55),"",if(countif(Mappings!$A$6:$A$250,"="&amp;rawdata!R55)&gt;0,vlookup(rawdata!R55,Mappings!$A$6:$B$250,2,false),rawdata!R55))</f>
        <v/>
      </c>
      <c r="R55" s="2" t="str">
        <f>if(isblank(rawdata!S55),"",if(countif(Mappings!$A$6:$A$250,"="&amp;rawdata!S55)&gt;0,vlookup(rawdata!S55,Mappings!$A$6:$B$250,2,false),rawdata!S55))</f>
        <v/>
      </c>
      <c r="S55" s="2" t="str">
        <f>if(isblank(rawdata!T55),"",if(countif(Mappings!$A$6:$A$250,"="&amp;rawdata!T55)&gt;0,vlookup(rawdata!T55,Mappings!$A$6:$B$250,2,false),rawdata!T55))</f>
        <v/>
      </c>
      <c r="T55" s="2" t="str">
        <f>if(isblank(rawdata!U55),"",if(countif(Mappings!$A$6:$A$250,"="&amp;rawdata!U55)&gt;0,vlookup(rawdata!U55,Mappings!$A$6:$B$250,2,false),rawdata!U55))</f>
        <v/>
      </c>
      <c r="U55" s="2" t="str">
        <f>if(isblank(rawdata!V55),"",if(countif(Mappings!$A$6:$A$250,"="&amp;rawdata!V55)&gt;0,vlookup(rawdata!V55,Mappings!$A$6:$B$250,2,false),rawdata!V55))</f>
        <v/>
      </c>
      <c r="V55" s="2" t="str">
        <f>if(isblank(rawdata!W55),"",if(countif(Mappings!$A$6:$A$250,"="&amp;rawdata!W55)&gt;0,vlookup(rawdata!W55,Mappings!$A$6:$B$250,2,false),rawdata!W55))</f>
        <v/>
      </c>
      <c r="W55" s="2" t="str">
        <f>if(isblank(rawdata!X55),"",if(countif(Mappings!$A$6:$A$250,"="&amp;rawdata!X55)&gt;0,vlookup(rawdata!X55,Mappings!$A$6:$B$250,2,false),rawdata!X55))</f>
        <v/>
      </c>
      <c r="X55" s="2" t="str">
        <f>if(isblank(rawdata!Y55),"",if(countif(Mappings!$A$6:$A$250,"="&amp;rawdata!Y55)&gt;0,vlookup(rawdata!Y55,Mappings!$A$6:$B$250,2,false),rawdata!Y55))</f>
        <v/>
      </c>
      <c r="Y55" s="2" t="str">
        <f>if(isblank(rawdata!Z55),"",if(countif(Mappings!$A$6:$A$250,"="&amp;rawdata!Z55)&gt;0,vlookup(rawdata!Z55,Mappings!$A$6:$B$250,2,false),rawdata!Z55))</f>
        <v/>
      </c>
      <c r="Z55" s="2" t="str">
        <f>if(isblank(rawdata!AA55),"",if(countif(Mappings!$A$6:$A$250,"="&amp;rawdata!AA55)&gt;0,vlookup(rawdata!AA55,Mappings!$A$6:$B$250,2,false),rawdata!AA55))</f>
        <v/>
      </c>
      <c r="AA55" s="2" t="str">
        <f>if(isblank(rawdata!AB55),"",if(countif(Mappings!$A$6:$A$250,"="&amp;rawdata!AB55)&gt;0,vlookup(rawdata!AB55,Mappings!$A$6:$B$250,2,false),rawdata!AB55))</f>
        <v/>
      </c>
    </row>
    <row r="56">
      <c r="B56" s="2" t="str">
        <f>rawdata!C56</f>
        <v>Sydney Institute of Marine Science</v>
      </c>
      <c r="C56" s="2" t="str">
        <f>rawdata!D56</f>
        <v>Lightwell</v>
      </c>
      <c r="D56" s="2" t="str">
        <f>rawdata!E56</f>
        <v>Lightwell developed the interactive and video programs for their new interpretive centre in conjunction with exhibition designers Five Spaces Design and Peter Campbell Design.</v>
      </c>
      <c r="E56" s="11" t="str">
        <f>rawdata!F56</f>
        <v>http://www.lightwell.com.au/projects/#/sydney-institute-of-marine-science/</v>
      </c>
      <c r="F56" s="2" t="str">
        <f>rawdata!G56</f>
        <v/>
      </c>
      <c r="G56" s="2" t="str">
        <f>rawdata!H56</f>
        <v>2014</v>
      </c>
      <c r="H56" s="2" t="str">
        <f>rawdata!I56</f>
        <v>Sydney, Australia</v>
      </c>
      <c r="I56" s="2" t="str">
        <f>if(isblank(rawdata!J56),"",if(countif(Mappings!$A$6:$A$250,"="&amp;rawdata!J56)&gt;0,vlookup(rawdata!J56,Mappings!$A$6:$B$250,2,false),rawdata!J56))</f>
        <v>form_installation</v>
      </c>
      <c r="J56" s="2" t="str">
        <f>if(isblank(rawdata!K56),"",if(countif(Mappings!$A$6:$A$250,"="&amp;rawdata!K56)&gt;0,vlookup(rawdata!K56,Mappings!$A$6:$B$250,2,false),rawdata!K56))</f>
        <v>form_VR</v>
      </c>
      <c r="K56" s="2" t="str">
        <f>if(isblank(rawdata!L56),"",if(countif(Mappings!$A$6:$A$250,"="&amp;rawdata!L56)&gt;0,vlookup(rawdata!L56,Mappings!$A$6:$B$250,2,false),rawdata!L56))</f>
        <v>gear_oculus</v>
      </c>
      <c r="L56" s="2" t="str">
        <f>if(isblank(rawdata!M56),"",if(countif(Mappings!$A$6:$A$250,"="&amp;rawdata!M56)&gt;0,vlookup(rawdata!M56,Mappings!$A$6:$B$250,2,false),rawdata!M56))</f>
        <v>type_interactive</v>
      </c>
      <c r="M56" s="2" t="str">
        <f>if(isblank(rawdata!N56),"",if(countif(Mappings!$A$6:$A$250,"="&amp;rawdata!N56)&gt;0,vlookup(rawdata!N56,Mappings!$A$6:$B$250,2,false),rawdata!N56))</f>
        <v>function_motion</v>
      </c>
      <c r="N56" s="2" t="str">
        <f>if(isblank(rawdata!O56),"",if(countif(Mappings!$A$6:$A$250,"="&amp;rawdata!O56)&gt;0,vlookup(rawdata!O56,Mappings!$A$6:$B$250,2,false),rawdata!O56))</f>
        <v>theme_education</v>
      </c>
      <c r="O56" s="2" t="str">
        <f>if(isblank(rawdata!P56),"",if(countif(Mappings!$A$6:$A$250,"="&amp;rawdata!P56)&gt;0,vlookup(rawdata!P56,Mappings!$A$6:$B$250,2,false),rawdata!P56))</f>
        <v>tech_video</v>
      </c>
      <c r="P56" s="2" t="str">
        <f>if(isblank(rawdata!Q56),"",if(countif(Mappings!$A$6:$A$250,"="&amp;rawdata!Q56)&gt;0,vlookup(rawdata!Q56,Mappings!$A$6:$B$250,2,false),rawdata!Q56))</f>
        <v/>
      </c>
      <c r="Q56" s="2" t="str">
        <f>if(isblank(rawdata!R56),"",if(countif(Mappings!$A$6:$A$250,"="&amp;rawdata!R56)&gt;0,vlookup(rawdata!R56,Mappings!$A$6:$B$250,2,false),rawdata!R56))</f>
        <v/>
      </c>
      <c r="R56" s="2" t="str">
        <f>if(isblank(rawdata!S56),"",if(countif(Mappings!$A$6:$A$250,"="&amp;rawdata!S56)&gt;0,vlookup(rawdata!S56,Mappings!$A$6:$B$250,2,false),rawdata!S56))</f>
        <v/>
      </c>
      <c r="S56" s="2" t="str">
        <f>if(isblank(rawdata!T56),"",if(countif(Mappings!$A$6:$A$250,"="&amp;rawdata!T56)&gt;0,vlookup(rawdata!T56,Mappings!$A$6:$B$250,2,false),rawdata!T56))</f>
        <v/>
      </c>
      <c r="T56" s="2" t="str">
        <f>if(isblank(rawdata!U56),"",if(countif(Mappings!$A$6:$A$250,"="&amp;rawdata!U56)&gt;0,vlookup(rawdata!U56,Mappings!$A$6:$B$250,2,false),rawdata!U56))</f>
        <v/>
      </c>
      <c r="U56" s="2" t="str">
        <f>if(isblank(rawdata!V56),"",if(countif(Mappings!$A$6:$A$250,"="&amp;rawdata!V56)&gt;0,vlookup(rawdata!V56,Mappings!$A$6:$B$250,2,false),rawdata!V56))</f>
        <v/>
      </c>
      <c r="V56" s="2" t="str">
        <f>if(isblank(rawdata!W56),"",if(countif(Mappings!$A$6:$A$250,"="&amp;rawdata!W56)&gt;0,vlookup(rawdata!W56,Mappings!$A$6:$B$250,2,false),rawdata!W56))</f>
        <v/>
      </c>
      <c r="W56" s="2" t="str">
        <f>if(isblank(rawdata!X56),"",if(countif(Mappings!$A$6:$A$250,"="&amp;rawdata!X56)&gt;0,vlookup(rawdata!X56,Mappings!$A$6:$B$250,2,false),rawdata!X56))</f>
        <v/>
      </c>
      <c r="X56" s="2" t="str">
        <f>if(isblank(rawdata!Y56),"",if(countif(Mappings!$A$6:$A$250,"="&amp;rawdata!Y56)&gt;0,vlookup(rawdata!Y56,Mappings!$A$6:$B$250,2,false),rawdata!Y56))</f>
        <v/>
      </c>
      <c r="Y56" s="2" t="str">
        <f>if(isblank(rawdata!Z56),"",if(countif(Mappings!$A$6:$A$250,"="&amp;rawdata!Z56)&gt;0,vlookup(rawdata!Z56,Mappings!$A$6:$B$250,2,false),rawdata!Z56))</f>
        <v/>
      </c>
      <c r="Z56" s="2" t="str">
        <f>if(isblank(rawdata!AA56),"",if(countif(Mappings!$A$6:$A$250,"="&amp;rawdata!AA56)&gt;0,vlookup(rawdata!AA56,Mappings!$A$6:$B$250,2,false),rawdata!AA56))</f>
        <v/>
      </c>
      <c r="AA56" s="2" t="str">
        <f>if(isblank(rawdata!AB56),"",if(countif(Mappings!$A$6:$A$250,"="&amp;rawdata!AB56)&gt;0,vlookup(rawdata!AB56,Mappings!$A$6:$B$250,2,false),rawdata!AB56))</f>
        <v/>
      </c>
    </row>
    <row r="57">
      <c r="B57" s="2" t="str">
        <f>rawdata!C57</f>
        <v>International Cricket Hall of Fame</v>
      </c>
      <c r="C57" s="2" t="str">
        <f>rawdata!D57</f>
        <v>Lightwell</v>
      </c>
      <c r="D57" s="2" t="str">
        <f>rawdata!E57</f>
        <v>Lightwell worked closely with the team at the Bradman Foundation for a period of 2 years to develop over 20 touchscreen and multitouch applications for the International Cricket Hall of Fame in Bowral. </v>
      </c>
      <c r="E57" s="11" t="str">
        <f>rawdata!F57</f>
        <v>http://www.lightwell.com.au/projects/#/international-cricket-hall-of-fame/</v>
      </c>
      <c r="F57" s="2" t="str">
        <f>rawdata!G57</f>
        <v/>
      </c>
      <c r="G57" s="2" t="str">
        <f>rawdata!H57</f>
        <v>2008</v>
      </c>
      <c r="H57" s="2" t="str">
        <f>rawdata!I57</f>
        <v>Bowral, Australia</v>
      </c>
      <c r="I57" s="2" t="str">
        <f>if(isblank(rawdata!J57),"",if(countif(Mappings!$A$6:$A$250,"="&amp;rawdata!J57)&gt;0,vlookup(rawdata!J57,Mappings!$A$6:$B$250,2,false),rawdata!J57))</f>
        <v>form_installation</v>
      </c>
      <c r="J57" s="2" t="str">
        <f>if(isblank(rawdata!K57),"",if(countif(Mappings!$A$6:$A$250,"="&amp;rawdata!K57)&gt;0,vlookup(rawdata!K57,Mappings!$A$6:$B$250,2,false),rawdata!K57))</f>
        <v>function_touch</v>
      </c>
      <c r="K57" s="2" t="str">
        <f>if(isblank(rawdata!L57),"",if(countif(Mappings!$A$6:$A$250,"="&amp;rawdata!L57)&gt;0,vlookup(rawdata!L57,Mappings!$A$6:$B$250,2,false),rawdata!L57))</f>
        <v>gear_tablet</v>
      </c>
      <c r="L57" s="2" t="str">
        <f>if(isblank(rawdata!M57),"",if(countif(Mappings!$A$6:$A$250,"="&amp;rawdata!M57)&gt;0,vlookup(rawdata!M57,Mappings!$A$6:$B$250,2,false),rawdata!M57))</f>
        <v>type_interactive</v>
      </c>
      <c r="M57" s="2" t="str">
        <f>if(isblank(rawdata!N57),"",if(countif(Mappings!$A$6:$A$250,"="&amp;rawdata!N57)&gt;0,vlookup(rawdata!N57,Mappings!$A$6:$B$250,2,false),rawdata!N57))</f>
        <v>theme_historical</v>
      </c>
      <c r="N57" s="2" t="str">
        <f>if(isblank(rawdata!O57),"",if(countif(Mappings!$A$6:$A$250,"="&amp;rawdata!O57)&gt;0,vlookup(rawdata!O57,Mappings!$A$6:$B$250,2,false),rawdata!O57))</f>
        <v>theme_education</v>
      </c>
      <c r="O57" s="2" t="str">
        <f>if(isblank(rawdata!P57),"",if(countif(Mappings!$A$6:$A$250,"="&amp;rawdata!P57)&gt;0,vlookup(rawdata!P57,Mappings!$A$6:$B$250,2,false),rawdata!P57))</f>
        <v>tech_video</v>
      </c>
      <c r="P57" s="2" t="str">
        <f>if(isblank(rawdata!Q57),"",if(countif(Mappings!$A$6:$A$250,"="&amp;rawdata!Q57)&gt;0,vlookup(rawdata!Q57,Mappings!$A$6:$B$250,2,false),rawdata!Q57))</f>
        <v>tech_screen</v>
      </c>
      <c r="Q57" s="2" t="str">
        <f>if(isblank(rawdata!R57),"",if(countif(Mappings!$A$6:$A$250,"="&amp;rawdata!R57)&gt;0,vlookup(rawdata!R57,Mappings!$A$6:$B$250,2,false),rawdata!R57))</f>
        <v/>
      </c>
      <c r="R57" s="2" t="str">
        <f>if(isblank(rawdata!S57),"",if(countif(Mappings!$A$6:$A$250,"="&amp;rawdata!S57)&gt;0,vlookup(rawdata!S57,Mappings!$A$6:$B$250,2,false),rawdata!S57))</f>
        <v/>
      </c>
      <c r="S57" s="2" t="str">
        <f>if(isblank(rawdata!T57),"",if(countif(Mappings!$A$6:$A$250,"="&amp;rawdata!T57)&gt;0,vlookup(rawdata!T57,Mappings!$A$6:$B$250,2,false),rawdata!T57))</f>
        <v/>
      </c>
      <c r="T57" s="2" t="str">
        <f>if(isblank(rawdata!U57),"",if(countif(Mappings!$A$6:$A$250,"="&amp;rawdata!U57)&gt;0,vlookup(rawdata!U57,Mappings!$A$6:$B$250,2,false),rawdata!U57))</f>
        <v/>
      </c>
      <c r="U57" s="2" t="str">
        <f>if(isblank(rawdata!V57),"",if(countif(Mappings!$A$6:$A$250,"="&amp;rawdata!V57)&gt;0,vlookup(rawdata!V57,Mappings!$A$6:$B$250,2,false),rawdata!V57))</f>
        <v/>
      </c>
      <c r="V57" s="2" t="str">
        <f>if(isblank(rawdata!W57),"",if(countif(Mappings!$A$6:$A$250,"="&amp;rawdata!W57)&gt;0,vlookup(rawdata!W57,Mappings!$A$6:$B$250,2,false),rawdata!W57))</f>
        <v/>
      </c>
      <c r="W57" s="2" t="str">
        <f>if(isblank(rawdata!X57),"",if(countif(Mappings!$A$6:$A$250,"="&amp;rawdata!X57)&gt;0,vlookup(rawdata!X57,Mappings!$A$6:$B$250,2,false),rawdata!X57))</f>
        <v/>
      </c>
      <c r="X57" s="2" t="str">
        <f>if(isblank(rawdata!Y57),"",if(countif(Mappings!$A$6:$A$250,"="&amp;rawdata!Y57)&gt;0,vlookup(rawdata!Y57,Mappings!$A$6:$B$250,2,false),rawdata!Y57))</f>
        <v/>
      </c>
      <c r="Y57" s="2" t="str">
        <f>if(isblank(rawdata!Z57),"",if(countif(Mappings!$A$6:$A$250,"="&amp;rawdata!Z57)&gt;0,vlookup(rawdata!Z57,Mappings!$A$6:$B$250,2,false),rawdata!Z57))</f>
        <v/>
      </c>
      <c r="Z57" s="2" t="str">
        <f>if(isblank(rawdata!AA57),"",if(countif(Mappings!$A$6:$A$250,"="&amp;rawdata!AA57)&gt;0,vlookup(rawdata!AA57,Mappings!$A$6:$B$250,2,false),rawdata!AA57))</f>
        <v/>
      </c>
      <c r="AA57" s="2" t="str">
        <f>if(isblank(rawdata!AB57),"",if(countif(Mappings!$A$6:$A$250,"="&amp;rawdata!AB57)&gt;0,vlookup(rawdata!AB57,Mappings!$A$6:$B$250,2,false),rawdata!AB57))</f>
        <v/>
      </c>
    </row>
    <row r="58">
      <c r="B58" s="2" t="str">
        <f>rawdata!C58</f>
        <v>Canning Mobile &amp; Web Apps</v>
      </c>
      <c r="C58" s="2" t="str">
        <f>rawdata!D58</f>
        <v>Lightwell</v>
      </c>
      <c r="D58" s="2" t="str">
        <f>rawdata!E58</f>
        <v>Originally conceived as a large-scale exhibition interactive displayed across 10 multi-touch screens, FORM engaged Lightwell to leverage the success of the existing application and rework it into mobile and web applications for the public to enjoy in perpetuity.</v>
      </c>
      <c r="E58" s="11" t="str">
        <f>rawdata!F58</f>
        <v>http://www.lightwell.com.au/projects/#/one-road-apps/</v>
      </c>
      <c r="F58" s="2" t="str">
        <f>rawdata!G58</f>
        <v/>
      </c>
      <c r="G58" s="2" t="str">
        <f>rawdata!H58</f>
        <v>2013</v>
      </c>
      <c r="H58" s="2" t="str">
        <f>rawdata!I58</f>
        <v>Sydney, Australia</v>
      </c>
      <c r="I58" s="2" t="str">
        <f>if(isblank(rawdata!J58),"",if(countif(Mappings!$A$6:$A$250,"="&amp;rawdata!J58)&gt;0,vlookup(rawdata!J58,Mappings!$A$6:$B$250,2,false),rawdata!J58))</f>
        <v>form_app</v>
      </c>
      <c r="J58" s="2" t="str">
        <f>if(isblank(rawdata!K58),"",if(countif(Mappings!$A$6:$A$250,"="&amp;rawdata!K58)&gt;0,vlookup(rawdata!K58,Mappings!$A$6:$B$250,2,false),rawdata!K58))</f>
        <v>function_touch</v>
      </c>
      <c r="K58" s="2" t="str">
        <f>if(isblank(rawdata!L58),"",if(countif(Mappings!$A$6:$A$250,"="&amp;rawdata!L58)&gt;0,vlookup(rawdata!L58,Mappings!$A$6:$B$250,2,false),rawdata!L58))</f>
        <v>gear_tablet</v>
      </c>
      <c r="L58" s="2" t="str">
        <f>if(isblank(rawdata!M58),"",if(countif(Mappings!$A$6:$A$250,"="&amp;rawdata!M58)&gt;0,vlookup(rawdata!M58,Mappings!$A$6:$B$250,2,false),rawdata!M58))</f>
        <v>type_interactive</v>
      </c>
      <c r="M58" s="2" t="str">
        <f>if(isblank(rawdata!N58),"",if(countif(Mappings!$A$6:$A$250,"="&amp;rawdata!N58)&gt;0,vlookup(rawdata!N58,Mappings!$A$6:$B$250,2,false),rawdata!N58))</f>
        <v>theme_tech</v>
      </c>
      <c r="N58" s="2" t="str">
        <f>if(isblank(rawdata!O58),"",if(countif(Mappings!$A$6:$A$250,"="&amp;rawdata!O58)&gt;0,vlookup(rawdata!O58,Mappings!$A$6:$B$250,2,false),rawdata!O58))</f>
        <v>tech_screen</v>
      </c>
      <c r="O58" s="2" t="str">
        <f>if(isblank(rawdata!P58),"",if(countif(Mappings!$A$6:$A$250,"="&amp;rawdata!P58)&gt;0,vlookup(rawdata!P58,Mappings!$A$6:$B$250,2,false),rawdata!P58))</f>
        <v/>
      </c>
      <c r="P58" s="2" t="str">
        <f>if(isblank(rawdata!Q58),"",if(countif(Mappings!$A$6:$A$250,"="&amp;rawdata!Q58)&gt;0,vlookup(rawdata!Q58,Mappings!$A$6:$B$250,2,false),rawdata!Q58))</f>
        <v/>
      </c>
      <c r="Q58" s="2" t="str">
        <f>if(isblank(rawdata!R58),"",if(countif(Mappings!$A$6:$A$250,"="&amp;rawdata!R58)&gt;0,vlookup(rawdata!R58,Mappings!$A$6:$B$250,2,false),rawdata!R58))</f>
        <v/>
      </c>
      <c r="R58" s="2" t="str">
        <f>if(isblank(rawdata!S58),"",if(countif(Mappings!$A$6:$A$250,"="&amp;rawdata!S58)&gt;0,vlookup(rawdata!S58,Mappings!$A$6:$B$250,2,false),rawdata!S58))</f>
        <v/>
      </c>
      <c r="S58" s="2" t="str">
        <f>if(isblank(rawdata!T58),"",if(countif(Mappings!$A$6:$A$250,"="&amp;rawdata!T58)&gt;0,vlookup(rawdata!T58,Mappings!$A$6:$B$250,2,false),rawdata!T58))</f>
        <v/>
      </c>
      <c r="T58" s="2" t="str">
        <f>if(isblank(rawdata!U58),"",if(countif(Mappings!$A$6:$A$250,"="&amp;rawdata!U58)&gt;0,vlookup(rawdata!U58,Mappings!$A$6:$B$250,2,false),rawdata!U58))</f>
        <v/>
      </c>
      <c r="U58" s="2" t="str">
        <f>if(isblank(rawdata!V58),"",if(countif(Mappings!$A$6:$A$250,"="&amp;rawdata!V58)&gt;0,vlookup(rawdata!V58,Mappings!$A$6:$B$250,2,false),rawdata!V58))</f>
        <v/>
      </c>
      <c r="V58" s="2" t="str">
        <f>if(isblank(rawdata!W58),"",if(countif(Mappings!$A$6:$A$250,"="&amp;rawdata!W58)&gt;0,vlookup(rawdata!W58,Mappings!$A$6:$B$250,2,false),rawdata!W58))</f>
        <v/>
      </c>
      <c r="W58" s="2" t="str">
        <f>if(isblank(rawdata!X58),"",if(countif(Mappings!$A$6:$A$250,"="&amp;rawdata!X58)&gt;0,vlookup(rawdata!X58,Mappings!$A$6:$B$250,2,false),rawdata!X58))</f>
        <v/>
      </c>
      <c r="X58" s="2" t="str">
        <f>if(isblank(rawdata!Y58),"",if(countif(Mappings!$A$6:$A$250,"="&amp;rawdata!Y58)&gt;0,vlookup(rawdata!Y58,Mappings!$A$6:$B$250,2,false),rawdata!Y58))</f>
        <v/>
      </c>
      <c r="Y58" s="2" t="str">
        <f>if(isblank(rawdata!Z58),"",if(countif(Mappings!$A$6:$A$250,"="&amp;rawdata!Z58)&gt;0,vlookup(rawdata!Z58,Mappings!$A$6:$B$250,2,false),rawdata!Z58))</f>
        <v/>
      </c>
      <c r="Z58" s="2" t="str">
        <f>if(isblank(rawdata!AA58),"",if(countif(Mappings!$A$6:$A$250,"="&amp;rawdata!AA58)&gt;0,vlookup(rawdata!AA58,Mappings!$A$6:$B$250,2,false),rawdata!AA58))</f>
        <v/>
      </c>
      <c r="AA58" s="2" t="str">
        <f>if(isblank(rawdata!AB58),"",if(countif(Mappings!$A$6:$A$250,"="&amp;rawdata!AB58)&gt;0,vlookup(rawdata!AB58,Mappings!$A$6:$B$250,2,false),rawdata!AB58))</f>
        <v/>
      </c>
    </row>
    <row r="59">
      <c r="B59" s="2" t="str">
        <f>rawdata!C59</f>
        <v>Harry Perkins Institute</v>
      </c>
      <c r="C59" s="2" t="str">
        <f>rawdata!D59</f>
        <v>Lightwell</v>
      </c>
      <c r="D59" s="2" t="str">
        <f>rawdata!E59</f>
        <v>Lightwell worked with exhibition designers Freeman Ryan Design to develop a series of multimedia elements for the new Perkins North building. The Harry Perkins Institute of Medical Research focuses its investigations on the genetic basis of disease, and each piece of multimedia showcased the research and amazing imagery produced by the Institute.</v>
      </c>
      <c r="E59" s="11" t="str">
        <f>rawdata!F59</f>
        <v>http://www.lightwell.com.au/projects/#/harry-perkins-institute-of-medical-research/</v>
      </c>
      <c r="F59" s="2" t="str">
        <f>rawdata!G59</f>
        <v/>
      </c>
      <c r="G59" s="2" t="str">
        <f>rawdata!H59</f>
        <v>2013</v>
      </c>
      <c r="H59" s="2" t="str">
        <f>rawdata!I59</f>
        <v>Nedlands, Australia</v>
      </c>
      <c r="I59" s="2" t="str">
        <f>if(isblank(rawdata!J59),"",if(countif(Mappings!$A$6:$A$250,"="&amp;rawdata!J59)&gt;0,vlookup(rawdata!J59,Mappings!$A$6:$B$250,2,false),rawdata!J59))</f>
        <v>form_installation</v>
      </c>
      <c r="J59" s="2" t="str">
        <f>if(isblank(rawdata!K59),"",if(countif(Mappings!$A$6:$A$250,"="&amp;rawdata!K59)&gt;0,vlookup(rawdata!K59,Mappings!$A$6:$B$250,2,false),rawdata!K59))</f>
        <v>tech_lights</v>
      </c>
      <c r="K59" s="2" t="str">
        <f>if(isblank(rawdata!L59),"",if(countif(Mappings!$A$6:$A$250,"="&amp;rawdata!L59)&gt;0,vlookup(rawdata!L59,Mappings!$A$6:$B$250,2,false),rawdata!L59))</f>
        <v>gear_screen</v>
      </c>
      <c r="L59" s="2" t="str">
        <f>if(isblank(rawdata!M59),"",if(countif(Mappings!$A$6:$A$250,"="&amp;rawdata!M59)&gt;0,vlookup(rawdata!M59,Mappings!$A$6:$B$250,2,false),rawdata!M59))</f>
        <v>type_interactive</v>
      </c>
      <c r="M59" s="2" t="str">
        <f>if(isblank(rawdata!N59),"",if(countif(Mappings!$A$6:$A$250,"="&amp;rawdata!N59)&gt;0,vlookup(rawdata!N59,Mappings!$A$6:$B$250,2,false),rawdata!N59))</f>
        <v>form_exhibition</v>
      </c>
      <c r="N59" s="2" t="str">
        <f>if(isblank(rawdata!O59),"",if(countif(Mappings!$A$6:$A$250,"="&amp;rawdata!O59)&gt;0,vlookup(rawdata!O59,Mappings!$A$6:$B$250,2,false),rawdata!O59))</f>
        <v>theme_tech</v>
      </c>
      <c r="O59" s="2" t="str">
        <f>if(isblank(rawdata!P59),"",if(countif(Mappings!$A$6:$A$250,"="&amp;rawdata!P59)&gt;0,vlookup(rawdata!P59,Mappings!$A$6:$B$250,2,false),rawdata!P59))</f>
        <v>tech_screen</v>
      </c>
      <c r="P59" s="2" t="str">
        <f>if(isblank(rawdata!Q59),"",if(countif(Mappings!$A$6:$A$250,"="&amp;rawdata!Q59)&gt;0,vlookup(rawdata!Q59,Mappings!$A$6:$B$250,2,false),rawdata!Q59))</f>
        <v>function_touch</v>
      </c>
      <c r="Q59" s="2" t="str">
        <f>if(isblank(rawdata!R59),"",if(countif(Mappings!$A$6:$A$250,"="&amp;rawdata!R59)&gt;0,vlookup(rawdata!R59,Mappings!$A$6:$B$250,2,false),rawdata!R59))</f>
        <v/>
      </c>
      <c r="R59" s="2" t="str">
        <f>if(isblank(rawdata!S59),"",if(countif(Mappings!$A$6:$A$250,"="&amp;rawdata!S59)&gt;0,vlookup(rawdata!S59,Mappings!$A$6:$B$250,2,false),rawdata!S59))</f>
        <v/>
      </c>
      <c r="S59" s="2" t="str">
        <f>if(isblank(rawdata!T59),"",if(countif(Mappings!$A$6:$A$250,"="&amp;rawdata!T59)&gt;0,vlookup(rawdata!T59,Mappings!$A$6:$B$250,2,false),rawdata!T59))</f>
        <v/>
      </c>
      <c r="T59" s="2" t="str">
        <f>if(isblank(rawdata!U59),"",if(countif(Mappings!$A$6:$A$250,"="&amp;rawdata!U59)&gt;0,vlookup(rawdata!U59,Mappings!$A$6:$B$250,2,false),rawdata!U59))</f>
        <v/>
      </c>
      <c r="U59" s="2" t="str">
        <f>if(isblank(rawdata!V59),"",if(countif(Mappings!$A$6:$A$250,"="&amp;rawdata!V59)&gt;0,vlookup(rawdata!V59,Mappings!$A$6:$B$250,2,false),rawdata!V59))</f>
        <v/>
      </c>
      <c r="V59" s="2" t="str">
        <f>if(isblank(rawdata!W59),"",if(countif(Mappings!$A$6:$A$250,"="&amp;rawdata!W59)&gt;0,vlookup(rawdata!W59,Mappings!$A$6:$B$250,2,false),rawdata!W59))</f>
        <v/>
      </c>
      <c r="W59" s="2" t="str">
        <f>if(isblank(rawdata!X59),"",if(countif(Mappings!$A$6:$A$250,"="&amp;rawdata!X59)&gt;0,vlookup(rawdata!X59,Mappings!$A$6:$B$250,2,false),rawdata!X59))</f>
        <v/>
      </c>
      <c r="X59" s="2" t="str">
        <f>if(isblank(rawdata!Y59),"",if(countif(Mappings!$A$6:$A$250,"="&amp;rawdata!Y59)&gt;0,vlookup(rawdata!Y59,Mappings!$A$6:$B$250,2,false),rawdata!Y59))</f>
        <v/>
      </c>
      <c r="Y59" s="2" t="str">
        <f>if(isblank(rawdata!Z59),"",if(countif(Mappings!$A$6:$A$250,"="&amp;rawdata!Z59)&gt;0,vlookup(rawdata!Z59,Mappings!$A$6:$B$250,2,false),rawdata!Z59))</f>
        <v/>
      </c>
      <c r="Z59" s="2" t="str">
        <f>if(isblank(rawdata!AA59),"",if(countif(Mappings!$A$6:$A$250,"="&amp;rawdata!AA59)&gt;0,vlookup(rawdata!AA59,Mappings!$A$6:$B$250,2,false),rawdata!AA59))</f>
        <v/>
      </c>
      <c r="AA59" s="2" t="str">
        <f>if(isblank(rawdata!AB59),"",if(countif(Mappings!$A$6:$A$250,"="&amp;rawdata!AB59)&gt;0,vlookup(rawdata!AB59,Mappings!$A$6:$B$250,2,false),rawdata!AB59))</f>
        <v/>
      </c>
    </row>
    <row r="60">
      <c r="B60" s="2" t="str">
        <f>rawdata!C60</f>
        <v>Wild Chippendale</v>
      </c>
      <c r="C60" s="2" t="str">
        <f>rawdata!D60</f>
        <v>Lightwell</v>
      </c>
      <c r="D60" s="2" t="str">
        <f>rawdata!E60</f>
        <v>For Chippendale's 2015 BEAMS festival, Lightwell created an installation that allowed visitors to digitally decorate a piece of paper, watch it transform into an origami creature and become part of a brightly-coloured world of wild animals.</v>
      </c>
      <c r="E60" s="11" t="str">
        <f>rawdata!F60</f>
        <v>http://www.lightwell.com.au/projects/#/wild-chippendale/</v>
      </c>
      <c r="F60" s="2" t="str">
        <f>rawdata!G60</f>
        <v/>
      </c>
      <c r="G60" s="2" t="str">
        <f>rawdata!H60</f>
        <v>2015</v>
      </c>
      <c r="H60" s="2" t="str">
        <f>rawdata!I60</f>
        <v>Sydney, Australia</v>
      </c>
      <c r="I60" s="2" t="str">
        <f>if(isblank(rawdata!J60),"",if(countif(Mappings!$A$6:$A$250,"="&amp;rawdata!J60)&gt;0,vlookup(rawdata!J60,Mappings!$A$6:$B$250,2,false),rawdata!J60))</f>
        <v>form_installation</v>
      </c>
      <c r="J60" s="2" t="str">
        <f>if(isblank(rawdata!K60),"",if(countif(Mappings!$A$6:$A$250,"="&amp;rawdata!K60)&gt;0,vlookup(rawdata!K60,Mappings!$A$6:$B$250,2,false),rawdata!K60))</f>
        <v>gear_projector</v>
      </c>
      <c r="K60" s="2" t="str">
        <f>if(isblank(rawdata!L60),"",if(countif(Mappings!$A$6:$A$250,"="&amp;rawdata!L60)&gt;0,vlookup(rawdata!L60,Mappings!$A$6:$B$250,2,false),rawdata!L60))</f>
        <v>gear_tablet</v>
      </c>
      <c r="L60" s="2" t="str">
        <f>if(isblank(rawdata!M60),"",if(countif(Mappings!$A$6:$A$250,"="&amp;rawdata!M60)&gt;0,vlookup(rawdata!M60,Mappings!$A$6:$B$250,2,false),rawdata!M60))</f>
        <v>type_interactive</v>
      </c>
      <c r="M60" s="2" t="str">
        <f>if(isblank(rawdata!N60),"",if(countif(Mappings!$A$6:$A$250,"="&amp;rawdata!N60)&gt;0,vlookup(rawdata!N60,Mappings!$A$6:$B$250,2,false),rawdata!N60))</f>
        <v>function_touch</v>
      </c>
      <c r="N60" s="2" t="str">
        <f>if(isblank(rawdata!O60),"",if(countif(Mappings!$A$6:$A$250,"="&amp;rawdata!O60)&gt;0,vlookup(rawdata!O60,Mappings!$A$6:$B$250,2,false),rawdata!O60))</f>
        <v>theme_tech</v>
      </c>
      <c r="O60" s="2" t="str">
        <f>if(isblank(rawdata!P60),"",if(countif(Mappings!$A$6:$A$250,"="&amp;rawdata!P60)&gt;0,vlookup(rawdata!P60,Mappings!$A$6:$B$250,2,false),rawdata!P60))</f>
        <v>tech_lights</v>
      </c>
      <c r="P60" s="2" t="str">
        <f>if(isblank(rawdata!Q60),"",if(countif(Mappings!$A$6:$A$250,"="&amp;rawdata!Q60)&gt;0,vlookup(rawdata!Q60,Mappings!$A$6:$B$250,2,false),rawdata!Q60))</f>
        <v/>
      </c>
      <c r="Q60" s="2" t="str">
        <f>if(isblank(rawdata!R60),"",if(countif(Mappings!$A$6:$A$250,"="&amp;rawdata!R60)&gt;0,vlookup(rawdata!R60,Mappings!$A$6:$B$250,2,false),rawdata!R60))</f>
        <v/>
      </c>
      <c r="R60" s="2" t="str">
        <f>if(isblank(rawdata!S60),"",if(countif(Mappings!$A$6:$A$250,"="&amp;rawdata!S60)&gt;0,vlookup(rawdata!S60,Mappings!$A$6:$B$250,2,false),rawdata!S60))</f>
        <v/>
      </c>
      <c r="S60" s="2" t="str">
        <f>if(isblank(rawdata!T60),"",if(countif(Mappings!$A$6:$A$250,"="&amp;rawdata!T60)&gt;0,vlookup(rawdata!T60,Mappings!$A$6:$B$250,2,false),rawdata!T60))</f>
        <v/>
      </c>
      <c r="T60" s="2" t="str">
        <f>if(isblank(rawdata!U60),"",if(countif(Mappings!$A$6:$A$250,"="&amp;rawdata!U60)&gt;0,vlookup(rawdata!U60,Mappings!$A$6:$B$250,2,false),rawdata!U60))</f>
        <v/>
      </c>
      <c r="U60" s="2" t="str">
        <f>if(isblank(rawdata!V60),"",if(countif(Mappings!$A$6:$A$250,"="&amp;rawdata!V60)&gt;0,vlookup(rawdata!V60,Mappings!$A$6:$B$250,2,false),rawdata!V60))</f>
        <v/>
      </c>
      <c r="V60" s="2" t="str">
        <f>if(isblank(rawdata!W60),"",if(countif(Mappings!$A$6:$A$250,"="&amp;rawdata!W60)&gt;0,vlookup(rawdata!W60,Mappings!$A$6:$B$250,2,false),rawdata!W60))</f>
        <v/>
      </c>
      <c r="W60" s="2" t="str">
        <f>if(isblank(rawdata!X60),"",if(countif(Mappings!$A$6:$A$250,"="&amp;rawdata!X60)&gt;0,vlookup(rawdata!X60,Mappings!$A$6:$B$250,2,false),rawdata!X60))</f>
        <v/>
      </c>
      <c r="X60" s="2" t="str">
        <f>if(isblank(rawdata!Y60),"",if(countif(Mappings!$A$6:$A$250,"="&amp;rawdata!Y60)&gt;0,vlookup(rawdata!Y60,Mappings!$A$6:$B$250,2,false),rawdata!Y60))</f>
        <v/>
      </c>
      <c r="Y60" s="2" t="str">
        <f>if(isblank(rawdata!Z60),"",if(countif(Mappings!$A$6:$A$250,"="&amp;rawdata!Z60)&gt;0,vlookup(rawdata!Z60,Mappings!$A$6:$B$250,2,false),rawdata!Z60))</f>
        <v/>
      </c>
      <c r="Z60" s="2" t="str">
        <f>if(isblank(rawdata!AA60),"",if(countif(Mappings!$A$6:$A$250,"="&amp;rawdata!AA60)&gt;0,vlookup(rawdata!AA60,Mappings!$A$6:$B$250,2,false),rawdata!AA60))</f>
        <v/>
      </c>
      <c r="AA60" s="2" t="str">
        <f>if(isblank(rawdata!AB60),"",if(countif(Mappings!$A$6:$A$250,"="&amp;rawdata!AB60)&gt;0,vlookup(rawdata!AB60,Mappings!$A$6:$B$250,2,false),rawdata!AB60))</f>
        <v/>
      </c>
    </row>
    <row r="61">
      <c r="B61" s="2" t="str">
        <f>rawdata!C61</f>
        <v>The Forgotten Port City </v>
      </c>
      <c r="C61" s="2" t="str">
        <f>rawdata!D61</f>
        <v>Lightwell</v>
      </c>
      <c r="D61" s="2" t="str">
        <f>rawdata!E61</f>
        <v>The Forgotten Port City is a temporary exhibition exploring the relationship between Rockhampton’s development and it’s often overlooked history as a thriving port and prosperous trading area. </v>
      </c>
      <c r="E61" s="11" t="str">
        <f>rawdata!F61</f>
        <v>http://www.lightwell.com.au/projects/#/the-forgotten-port-city/</v>
      </c>
      <c r="F61" s="2" t="str">
        <f>rawdata!G61</f>
        <v/>
      </c>
      <c r="G61" s="2" t="str">
        <f>rawdata!H61</f>
        <v>2015</v>
      </c>
      <c r="H61" s="2" t="str">
        <f>rawdata!I61</f>
        <v>Rockhampton, Australia</v>
      </c>
      <c r="I61" s="2" t="str">
        <f>if(isblank(rawdata!J61),"",if(countif(Mappings!$A$6:$A$250,"="&amp;rawdata!J61)&gt;0,vlookup(rawdata!J61,Mappings!$A$6:$B$250,2,false),rawdata!J61))</f>
        <v>form_website</v>
      </c>
      <c r="J61" s="2" t="str">
        <f>if(isblank(rawdata!K61),"",if(countif(Mappings!$A$6:$A$250,"="&amp;rawdata!K61)&gt;0,vlookup(rawdata!K61,Mappings!$A$6:$B$250,2,false),rawdata!K61))</f>
        <v>type_interactive</v>
      </c>
      <c r="K61" s="2" t="str">
        <f>if(isblank(rawdata!L61),"",if(countif(Mappings!$A$6:$A$250,"="&amp;rawdata!L61)&gt;0,vlookup(rawdata!L61,Mappings!$A$6:$B$250,2,false),rawdata!L61))</f>
        <v>gear_screen</v>
      </c>
      <c r="L61" s="2" t="str">
        <f>if(isblank(rawdata!M61),"",if(countif(Mappings!$A$6:$A$250,"="&amp;rawdata!M61)&gt;0,vlookup(rawdata!M61,Mappings!$A$6:$B$250,2,false),rawdata!M61))</f>
        <v>function_sound</v>
      </c>
      <c r="M61" s="2" t="str">
        <f>if(isblank(rawdata!N61),"",if(countif(Mappings!$A$6:$A$250,"="&amp;rawdata!N61)&gt;0,vlookup(rawdata!N61,Mappings!$A$6:$B$250,2,false),rawdata!N61))</f>
        <v>theme_historcial</v>
      </c>
      <c r="N61" s="2" t="str">
        <f>if(isblank(rawdata!O61),"",if(countif(Mappings!$A$6:$A$250,"="&amp;rawdata!O61)&gt;0,vlookup(rawdata!O61,Mappings!$A$6:$B$250,2,false),rawdata!O61))</f>
        <v>tech_screen</v>
      </c>
      <c r="O61" s="2" t="str">
        <f>if(isblank(rawdata!P61),"",if(countif(Mappings!$A$6:$A$250,"="&amp;rawdata!P61)&gt;0,vlookup(rawdata!P61,Mappings!$A$6:$B$250,2,false),rawdata!P61))</f>
        <v/>
      </c>
      <c r="P61" s="2" t="str">
        <f>if(isblank(rawdata!Q61),"",if(countif(Mappings!$A$6:$A$250,"="&amp;rawdata!Q61)&gt;0,vlookup(rawdata!Q61,Mappings!$A$6:$B$250,2,false),rawdata!Q61))</f>
        <v/>
      </c>
      <c r="Q61" s="2" t="str">
        <f>if(isblank(rawdata!R61),"",if(countif(Mappings!$A$6:$A$250,"="&amp;rawdata!R61)&gt;0,vlookup(rawdata!R61,Mappings!$A$6:$B$250,2,false),rawdata!R61))</f>
        <v/>
      </c>
      <c r="R61" s="2" t="str">
        <f>if(isblank(rawdata!S61),"",if(countif(Mappings!$A$6:$A$250,"="&amp;rawdata!S61)&gt;0,vlookup(rawdata!S61,Mappings!$A$6:$B$250,2,false),rawdata!S61))</f>
        <v/>
      </c>
      <c r="S61" s="2" t="str">
        <f>if(isblank(rawdata!T61),"",if(countif(Mappings!$A$6:$A$250,"="&amp;rawdata!T61)&gt;0,vlookup(rawdata!T61,Mappings!$A$6:$B$250,2,false),rawdata!T61))</f>
        <v/>
      </c>
      <c r="T61" s="2" t="str">
        <f>if(isblank(rawdata!U61),"",if(countif(Mappings!$A$6:$A$250,"="&amp;rawdata!U61)&gt;0,vlookup(rawdata!U61,Mappings!$A$6:$B$250,2,false),rawdata!U61))</f>
        <v/>
      </c>
      <c r="U61" s="2" t="str">
        <f>if(isblank(rawdata!V61),"",if(countif(Mappings!$A$6:$A$250,"="&amp;rawdata!V61)&gt;0,vlookup(rawdata!V61,Mappings!$A$6:$B$250,2,false),rawdata!V61))</f>
        <v/>
      </c>
      <c r="V61" s="2" t="str">
        <f>if(isblank(rawdata!W61),"",if(countif(Mappings!$A$6:$A$250,"="&amp;rawdata!W61)&gt;0,vlookup(rawdata!W61,Mappings!$A$6:$B$250,2,false),rawdata!W61))</f>
        <v/>
      </c>
      <c r="W61" s="2" t="str">
        <f>if(isblank(rawdata!X61),"",if(countif(Mappings!$A$6:$A$250,"="&amp;rawdata!X61)&gt;0,vlookup(rawdata!X61,Mappings!$A$6:$B$250,2,false),rawdata!X61))</f>
        <v/>
      </c>
      <c r="X61" s="2" t="str">
        <f>if(isblank(rawdata!Y61),"",if(countif(Mappings!$A$6:$A$250,"="&amp;rawdata!Y61)&gt;0,vlookup(rawdata!Y61,Mappings!$A$6:$B$250,2,false),rawdata!Y61))</f>
        <v/>
      </c>
      <c r="Y61" s="2" t="str">
        <f>if(isblank(rawdata!Z61),"",if(countif(Mappings!$A$6:$A$250,"="&amp;rawdata!Z61)&gt;0,vlookup(rawdata!Z61,Mappings!$A$6:$B$250,2,false),rawdata!Z61))</f>
        <v/>
      </c>
      <c r="Z61" s="2" t="str">
        <f>if(isblank(rawdata!AA61),"",if(countif(Mappings!$A$6:$A$250,"="&amp;rawdata!AA61)&gt;0,vlookup(rawdata!AA61,Mappings!$A$6:$B$250,2,false),rawdata!AA61))</f>
        <v/>
      </c>
      <c r="AA61" s="2" t="str">
        <f>if(isblank(rawdata!AB61),"",if(countif(Mappings!$A$6:$A$250,"="&amp;rawdata!AB61)&gt;0,vlookup(rawdata!AB61,Mappings!$A$6:$B$250,2,false),rawdata!AB61))</f>
        <v/>
      </c>
    </row>
    <row r="62">
      <c r="B62" s="2" t="str">
        <f>rawdata!C62</f>
        <v>Cardboard Chippendale</v>
      </c>
      <c r="C62" s="2" t="str">
        <f>rawdata!D62</f>
        <v>Lightwell</v>
      </c>
      <c r="D62" s="2" t="str">
        <f>rawdata!E62</f>
        <v>In September 2014, we created a cardboard version of Sydney’s inner-city suburb of Chippendale for the BEAMS Art Festival. </v>
      </c>
      <c r="E62" s="11" t="str">
        <f>rawdata!F62</f>
        <v>http://www.lightwell.com.au/projects/#/cardboard/</v>
      </c>
      <c r="F62" s="2" t="str">
        <f>rawdata!G62</f>
        <v/>
      </c>
      <c r="G62" s="2" t="str">
        <f>rawdata!H62</f>
        <v>2014</v>
      </c>
      <c r="H62" s="2" t="str">
        <f>rawdata!I62</f>
        <v>Sydney, Australia</v>
      </c>
      <c r="I62" s="2" t="str">
        <f>if(isblank(rawdata!J62),"",if(countif(Mappings!$A$6:$A$250,"="&amp;rawdata!J62)&gt;0,vlookup(rawdata!J62,Mappings!$A$6:$B$250,2,false),rawdata!J62))</f>
        <v>form_installation</v>
      </c>
      <c r="J62" s="2" t="str">
        <f>if(isblank(rawdata!K62),"",if(countif(Mappings!$A$6:$A$250,"="&amp;rawdata!K62)&gt;0,vlookup(rawdata!K62,Mappings!$A$6:$B$250,2,false),rawdata!K62))</f>
        <v>form_VR</v>
      </c>
      <c r="K62" s="2" t="str">
        <f>if(isblank(rawdata!L62),"",if(countif(Mappings!$A$6:$A$250,"="&amp;rawdata!L62)&gt;0,vlookup(rawdata!L62,Mappings!$A$6:$B$250,2,false),rawdata!L62))</f>
        <v>type_interactive</v>
      </c>
      <c r="L62" s="2" t="str">
        <f>if(isblank(rawdata!M62),"",if(countif(Mappings!$A$6:$A$250,"="&amp;rawdata!M62)&gt;0,vlookup(rawdata!M62,Mappings!$A$6:$B$250,2,false),rawdata!M62))</f>
        <v>gear_oculus</v>
      </c>
      <c r="M62" s="2" t="str">
        <f>if(isblank(rawdata!N62),"",if(countif(Mappings!$A$6:$A$250,"="&amp;rawdata!N62)&gt;0,vlookup(rawdata!N62,Mappings!$A$6:$B$250,2,false),rawdata!N62))</f>
        <v>theme_historical</v>
      </c>
      <c r="N62" s="2" t="str">
        <f>if(isblank(rawdata!O62),"",if(countif(Mappings!$A$6:$A$250,"="&amp;rawdata!O62)&gt;0,vlookup(rawdata!O62,Mappings!$A$6:$B$250,2,false),rawdata!O62))</f>
        <v>tech_lights</v>
      </c>
      <c r="O62" s="2" t="str">
        <f>if(isblank(rawdata!P62),"",if(countif(Mappings!$A$6:$A$250,"="&amp;rawdata!P62)&gt;0,vlookup(rawdata!P62,Mappings!$A$6:$B$250,2,false),rawdata!P62))</f>
        <v>function_touch</v>
      </c>
      <c r="P62" s="2" t="str">
        <f>if(isblank(rawdata!Q62),"",if(countif(Mappings!$A$6:$A$250,"="&amp;rawdata!Q62)&gt;0,vlookup(rawdata!Q62,Mappings!$A$6:$B$250,2,false),rawdata!Q62))</f>
        <v/>
      </c>
      <c r="Q62" s="2" t="str">
        <f>if(isblank(rawdata!R62),"",if(countif(Mappings!$A$6:$A$250,"="&amp;rawdata!R62)&gt;0,vlookup(rawdata!R62,Mappings!$A$6:$B$250,2,false),rawdata!R62))</f>
        <v/>
      </c>
      <c r="R62" s="2" t="str">
        <f>if(isblank(rawdata!S62),"",if(countif(Mappings!$A$6:$A$250,"="&amp;rawdata!S62)&gt;0,vlookup(rawdata!S62,Mappings!$A$6:$B$250,2,false),rawdata!S62))</f>
        <v/>
      </c>
      <c r="S62" s="2" t="str">
        <f>if(isblank(rawdata!T62),"",if(countif(Mappings!$A$6:$A$250,"="&amp;rawdata!T62)&gt;0,vlookup(rawdata!T62,Mappings!$A$6:$B$250,2,false),rawdata!T62))</f>
        <v/>
      </c>
      <c r="T62" s="2" t="str">
        <f>if(isblank(rawdata!U62),"",if(countif(Mappings!$A$6:$A$250,"="&amp;rawdata!U62)&gt;0,vlookup(rawdata!U62,Mappings!$A$6:$B$250,2,false),rawdata!U62))</f>
        <v/>
      </c>
      <c r="U62" s="2" t="str">
        <f>if(isblank(rawdata!V62),"",if(countif(Mappings!$A$6:$A$250,"="&amp;rawdata!V62)&gt;0,vlookup(rawdata!V62,Mappings!$A$6:$B$250,2,false),rawdata!V62))</f>
        <v/>
      </c>
      <c r="V62" s="2" t="str">
        <f>if(isblank(rawdata!W62),"",if(countif(Mappings!$A$6:$A$250,"="&amp;rawdata!W62)&gt;0,vlookup(rawdata!W62,Mappings!$A$6:$B$250,2,false),rawdata!W62))</f>
        <v/>
      </c>
      <c r="W62" s="2" t="str">
        <f>if(isblank(rawdata!X62),"",if(countif(Mappings!$A$6:$A$250,"="&amp;rawdata!X62)&gt;0,vlookup(rawdata!X62,Mappings!$A$6:$B$250,2,false),rawdata!X62))</f>
        <v/>
      </c>
      <c r="X62" s="2" t="str">
        <f>if(isblank(rawdata!Y62),"",if(countif(Mappings!$A$6:$A$250,"="&amp;rawdata!Y62)&gt;0,vlookup(rawdata!Y62,Mappings!$A$6:$B$250,2,false),rawdata!Y62))</f>
        <v/>
      </c>
      <c r="Y62" s="2" t="str">
        <f>if(isblank(rawdata!Z62),"",if(countif(Mappings!$A$6:$A$250,"="&amp;rawdata!Z62)&gt;0,vlookup(rawdata!Z62,Mappings!$A$6:$B$250,2,false),rawdata!Z62))</f>
        <v/>
      </c>
      <c r="Z62" s="2" t="str">
        <f>if(isblank(rawdata!AA62),"",if(countif(Mappings!$A$6:$A$250,"="&amp;rawdata!AA62)&gt;0,vlookup(rawdata!AA62,Mappings!$A$6:$B$250,2,false),rawdata!AA62))</f>
        <v/>
      </c>
      <c r="AA62" s="2" t="str">
        <f>if(isblank(rawdata!AB62),"",if(countif(Mappings!$A$6:$A$250,"="&amp;rawdata!AB62)&gt;0,vlookup(rawdata!AB62,Mappings!$A$6:$B$250,2,false),rawdata!AB62))</f>
        <v/>
      </c>
    </row>
    <row r="63">
      <c r="B63" s="2" t="str">
        <f>rawdata!C63</f>
        <v>The Inland Sea</v>
      </c>
      <c r="C63" s="2" t="str">
        <f>rawdata!D63</f>
        <v>Lightwell</v>
      </c>
      <c r="D63" s="2" t="str">
        <f>rawdata!E63</f>
        <v>The Inland Sea is a three-screen video installation comprising an iPad interface and a C++ app. The program warps 360-degree videos shot with a 6 camera Go-Pro rig. </v>
      </c>
      <c r="E63" s="11" t="str">
        <f>rawdata!F63</f>
        <v>http://www.lightwell.com.au/projects/#/the-inland-sea/</v>
      </c>
      <c r="F63" s="2" t="str">
        <f>rawdata!G63</f>
        <v/>
      </c>
      <c r="G63" s="2" t="str">
        <f>rawdata!H63</f>
        <v>2014</v>
      </c>
      <c r="H63" s="2" t="str">
        <f>rawdata!I63</f>
        <v>Sydney, Australia</v>
      </c>
      <c r="I63" s="2" t="str">
        <f>if(isblank(rawdata!J63),"",if(countif(Mappings!$A$6:$A$250,"="&amp;rawdata!J63)&gt;0,vlookup(rawdata!J63,Mappings!$A$6:$B$250,2,false),rawdata!J63))</f>
        <v>form_installation</v>
      </c>
      <c r="J63" s="2" t="str">
        <f>if(isblank(rawdata!K63),"",if(countif(Mappings!$A$6:$A$250,"="&amp;rawdata!K63)&gt;0,vlookup(rawdata!K63,Mappings!$A$6:$B$250,2,false),rawdata!K63))</f>
        <v>form_VR</v>
      </c>
      <c r="K63" s="2" t="str">
        <f>if(isblank(rawdata!L63),"",if(countif(Mappings!$A$6:$A$250,"="&amp;rawdata!L63)&gt;0,vlookup(rawdata!L63,Mappings!$A$6:$B$250,2,false),rawdata!L63))</f>
        <v>type_interactive</v>
      </c>
      <c r="L63" s="2" t="str">
        <f>if(isblank(rawdata!M63),"",if(countif(Mappings!$A$6:$A$250,"="&amp;rawdata!M63)&gt;0,vlookup(rawdata!M63,Mappings!$A$6:$B$250,2,false),rawdata!M63))</f>
        <v>gear_googlecardboard</v>
      </c>
      <c r="M63" s="2" t="str">
        <f>if(isblank(rawdata!N63),"",if(countif(Mappings!$A$6:$A$250,"="&amp;rawdata!N63)&gt;0,vlookup(rawdata!N63,Mappings!$A$6:$B$250,2,false),rawdata!N63))</f>
        <v>function_touch</v>
      </c>
      <c r="N63" s="2" t="str">
        <f>if(isblank(rawdata!O63),"",if(countif(Mappings!$A$6:$A$250,"="&amp;rawdata!O63)&gt;0,vlookup(rawdata!O63,Mappings!$A$6:$B$250,2,false),rawdata!O63))</f>
        <v>tech_screen</v>
      </c>
      <c r="O63" s="2" t="str">
        <f>if(isblank(rawdata!P63),"",if(countif(Mappings!$A$6:$A$250,"="&amp;rawdata!P63)&gt;0,vlookup(rawdata!P63,Mappings!$A$6:$B$250,2,false),rawdata!P63))</f>
        <v>theme_education</v>
      </c>
      <c r="P63" s="2" t="str">
        <f>if(isblank(rawdata!Q63),"",if(countif(Mappings!$A$6:$A$250,"="&amp;rawdata!Q63)&gt;0,vlookup(rawdata!Q63,Mappings!$A$6:$B$250,2,false),rawdata!Q63))</f>
        <v/>
      </c>
      <c r="Q63" s="2" t="str">
        <f>if(isblank(rawdata!R63),"",if(countif(Mappings!$A$6:$A$250,"="&amp;rawdata!R63)&gt;0,vlookup(rawdata!R63,Mappings!$A$6:$B$250,2,false),rawdata!R63))</f>
        <v/>
      </c>
      <c r="R63" s="2" t="str">
        <f>if(isblank(rawdata!S63),"",if(countif(Mappings!$A$6:$A$250,"="&amp;rawdata!S63)&gt;0,vlookup(rawdata!S63,Mappings!$A$6:$B$250,2,false),rawdata!S63))</f>
        <v/>
      </c>
      <c r="S63" s="2" t="str">
        <f>if(isblank(rawdata!T63),"",if(countif(Mappings!$A$6:$A$250,"="&amp;rawdata!T63)&gt;0,vlookup(rawdata!T63,Mappings!$A$6:$B$250,2,false),rawdata!T63))</f>
        <v/>
      </c>
      <c r="T63" s="2" t="str">
        <f>if(isblank(rawdata!U63),"",if(countif(Mappings!$A$6:$A$250,"="&amp;rawdata!U63)&gt;0,vlookup(rawdata!U63,Mappings!$A$6:$B$250,2,false),rawdata!U63))</f>
        <v/>
      </c>
      <c r="U63" s="2" t="str">
        <f>if(isblank(rawdata!V63),"",if(countif(Mappings!$A$6:$A$250,"="&amp;rawdata!V63)&gt;0,vlookup(rawdata!V63,Mappings!$A$6:$B$250,2,false),rawdata!V63))</f>
        <v/>
      </c>
      <c r="V63" s="2" t="str">
        <f>if(isblank(rawdata!W63),"",if(countif(Mappings!$A$6:$A$250,"="&amp;rawdata!W63)&gt;0,vlookup(rawdata!W63,Mappings!$A$6:$B$250,2,false),rawdata!W63))</f>
        <v/>
      </c>
      <c r="W63" s="2" t="str">
        <f>if(isblank(rawdata!X63),"",if(countif(Mappings!$A$6:$A$250,"="&amp;rawdata!X63)&gt;0,vlookup(rawdata!X63,Mappings!$A$6:$B$250,2,false),rawdata!X63))</f>
        <v/>
      </c>
      <c r="X63" s="2" t="str">
        <f>if(isblank(rawdata!Y63),"",if(countif(Mappings!$A$6:$A$250,"="&amp;rawdata!Y63)&gt;0,vlookup(rawdata!Y63,Mappings!$A$6:$B$250,2,false),rawdata!Y63))</f>
        <v/>
      </c>
      <c r="Y63" s="2" t="str">
        <f>if(isblank(rawdata!Z63),"",if(countif(Mappings!$A$6:$A$250,"="&amp;rawdata!Z63)&gt;0,vlookup(rawdata!Z63,Mappings!$A$6:$B$250,2,false),rawdata!Z63))</f>
        <v/>
      </c>
      <c r="Z63" s="2" t="str">
        <f>if(isblank(rawdata!AA63),"",if(countif(Mappings!$A$6:$A$250,"="&amp;rawdata!AA63)&gt;0,vlookup(rawdata!AA63,Mappings!$A$6:$B$250,2,false),rawdata!AA63))</f>
        <v/>
      </c>
      <c r="AA63" s="2" t="str">
        <f>if(isblank(rawdata!AB63),"",if(countif(Mappings!$A$6:$A$250,"="&amp;rawdata!AB63)&gt;0,vlookup(rawdata!AB63,Mappings!$A$6:$B$250,2,false),rawdata!AB63))</f>
        <v/>
      </c>
    </row>
    <row r="64">
      <c r="B64" s="2" t="str">
        <f>rawdata!C64</f>
        <v>Afghanistan: The Australian Story</v>
      </c>
      <c r="C64" s="2" t="str">
        <f>rawdata!D64</f>
        <v>Lightwell</v>
      </c>
      <c r="D64" s="2" t="str">
        <f>rawdata!E64</f>
        <v>We produced this six-screen video installation in August 2013 for the Australian War Memorial in Canberra. It documents the story of Australian involvement in the war in Afghanistan.</v>
      </c>
      <c r="E64" s="11" t="str">
        <f>rawdata!F64</f>
        <v>http://www.lightwell.com.au/projects/#/afghanistan-the-australian-story/</v>
      </c>
      <c r="F64" s="2" t="str">
        <f>rawdata!G64</f>
        <v/>
      </c>
      <c r="G64" s="2" t="str">
        <f>rawdata!H64</f>
        <v>2013</v>
      </c>
      <c r="H64" s="2" t="str">
        <f>rawdata!I64</f>
        <v>Canberra, Australia</v>
      </c>
      <c r="I64" s="2" t="str">
        <f>if(isblank(rawdata!J64),"",if(countif(Mappings!$A$6:$A$250,"="&amp;rawdata!J64)&gt;0,vlookup(rawdata!J64,Mappings!$A$6:$B$250,2,false),rawdata!J64))</f>
        <v>form_installation</v>
      </c>
      <c r="J64" s="2" t="str">
        <f>if(isblank(rawdata!K64),"",if(countif(Mappings!$A$6:$A$250,"="&amp;rawdata!K64)&gt;0,vlookup(rawdata!K64,Mappings!$A$6:$B$250,2,false),rawdata!K64))</f>
        <v>tech_video</v>
      </c>
      <c r="K64" s="2" t="str">
        <f>if(isblank(rawdata!L64),"",if(countif(Mappings!$A$6:$A$250,"="&amp;rawdata!L64)&gt;0,vlookup(rawdata!L64,Mappings!$A$6:$B$250,2,false),rawdata!L64))</f>
        <v>gear_projector</v>
      </c>
      <c r="L64" s="2" t="str">
        <f>if(isblank(rawdata!M64),"",if(countif(Mappings!$A$6:$A$250,"="&amp;rawdata!M64)&gt;0,vlookup(rawdata!M64,Mappings!$A$6:$B$250,2,false),rawdata!M64))</f>
        <v>gear_screen</v>
      </c>
      <c r="M64" s="2" t="str">
        <f>if(isblank(rawdata!N64),"",if(countif(Mappings!$A$6:$A$250,"="&amp;rawdata!N64)&gt;0,vlookup(rawdata!N64,Mappings!$A$6:$B$250,2,false),rawdata!N64))</f>
        <v>theme_tech</v>
      </c>
      <c r="N64" s="2" t="str">
        <f>if(isblank(rawdata!O64),"",if(countif(Mappings!$A$6:$A$250,"="&amp;rawdata!O64)&gt;0,vlookup(rawdata!O64,Mappings!$A$6:$B$250,2,false),rawdata!O64))</f>
        <v>type_interactive</v>
      </c>
      <c r="O64" s="2" t="str">
        <f>if(isblank(rawdata!P64),"",if(countif(Mappings!$A$6:$A$250,"="&amp;rawdata!P64)&gt;0,vlookup(rawdata!P64,Mappings!$A$6:$B$250,2,false),rawdata!P64))</f>
        <v>function_touch</v>
      </c>
      <c r="P64" s="2" t="str">
        <f>if(isblank(rawdata!Q64),"",if(countif(Mappings!$A$6:$A$250,"="&amp;rawdata!Q64)&gt;0,vlookup(rawdata!Q64,Mappings!$A$6:$B$250,2,false),rawdata!Q64))</f>
        <v/>
      </c>
      <c r="Q64" s="2" t="str">
        <f>if(isblank(rawdata!R64),"",if(countif(Mappings!$A$6:$A$250,"="&amp;rawdata!R64)&gt;0,vlookup(rawdata!R64,Mappings!$A$6:$B$250,2,false),rawdata!R64))</f>
        <v/>
      </c>
      <c r="R64" s="2" t="str">
        <f>if(isblank(rawdata!S64),"",if(countif(Mappings!$A$6:$A$250,"="&amp;rawdata!S64)&gt;0,vlookup(rawdata!S64,Mappings!$A$6:$B$250,2,false),rawdata!S64))</f>
        <v/>
      </c>
      <c r="S64" s="2" t="str">
        <f>if(isblank(rawdata!T64),"",if(countif(Mappings!$A$6:$A$250,"="&amp;rawdata!T64)&gt;0,vlookup(rawdata!T64,Mappings!$A$6:$B$250,2,false),rawdata!T64))</f>
        <v/>
      </c>
      <c r="T64" s="2" t="str">
        <f>if(isblank(rawdata!U64),"",if(countif(Mappings!$A$6:$A$250,"="&amp;rawdata!U64)&gt;0,vlookup(rawdata!U64,Mappings!$A$6:$B$250,2,false),rawdata!U64))</f>
        <v/>
      </c>
      <c r="U64" s="2" t="str">
        <f>if(isblank(rawdata!V64),"",if(countif(Mappings!$A$6:$A$250,"="&amp;rawdata!V64)&gt;0,vlookup(rawdata!V64,Mappings!$A$6:$B$250,2,false),rawdata!V64))</f>
        <v/>
      </c>
      <c r="V64" s="2" t="str">
        <f>if(isblank(rawdata!W64),"",if(countif(Mappings!$A$6:$A$250,"="&amp;rawdata!W64)&gt;0,vlookup(rawdata!W64,Mappings!$A$6:$B$250,2,false),rawdata!W64))</f>
        <v/>
      </c>
      <c r="W64" s="2" t="str">
        <f>if(isblank(rawdata!X64),"",if(countif(Mappings!$A$6:$A$250,"="&amp;rawdata!X64)&gt;0,vlookup(rawdata!X64,Mappings!$A$6:$B$250,2,false),rawdata!X64))</f>
        <v/>
      </c>
      <c r="X64" s="2" t="str">
        <f>if(isblank(rawdata!Y64),"",if(countif(Mappings!$A$6:$A$250,"="&amp;rawdata!Y64)&gt;0,vlookup(rawdata!Y64,Mappings!$A$6:$B$250,2,false),rawdata!Y64))</f>
        <v/>
      </c>
      <c r="Y64" s="2" t="str">
        <f>if(isblank(rawdata!Z64),"",if(countif(Mappings!$A$6:$A$250,"="&amp;rawdata!Z64)&gt;0,vlookup(rawdata!Z64,Mappings!$A$6:$B$250,2,false),rawdata!Z64))</f>
        <v/>
      </c>
      <c r="Z64" s="2" t="str">
        <f>if(isblank(rawdata!AA64),"",if(countif(Mappings!$A$6:$A$250,"="&amp;rawdata!AA64)&gt;0,vlookup(rawdata!AA64,Mappings!$A$6:$B$250,2,false),rawdata!AA64))</f>
        <v/>
      </c>
      <c r="AA64" s="2" t="str">
        <f>if(isblank(rawdata!AB64),"",if(countif(Mappings!$A$6:$A$250,"="&amp;rawdata!AB64)&gt;0,vlookup(rawdata!AB64,Mappings!$A$6:$B$250,2,false),rawdata!AB64))</f>
        <v/>
      </c>
    </row>
    <row r="65">
      <c r="B65" s="2" t="str">
        <f>rawdata!C65</f>
        <v>Panorama Application</v>
      </c>
      <c r="C65" s="2" t="str">
        <f>rawdata!D65</f>
        <v>Lightwell</v>
      </c>
      <c r="D65" s="2" t="str">
        <f>rawdata!E65</f>
        <v>Lightwell created a unique iPad application, running on four devices distributed to visitors on arrival, that interprets key landmarks across the plant by simply holding up the device and pointing it at areas of interest. </v>
      </c>
      <c r="E65" s="11" t="str">
        <f>rawdata!F65</f>
        <v>http://www.lightwell.com.au/projects/#/panorama-application/</v>
      </c>
      <c r="F65" s="2" t="str">
        <f>rawdata!G65</f>
        <v/>
      </c>
      <c r="G65" s="2" t="str">
        <f>rawdata!H65</f>
        <v>2014</v>
      </c>
      <c r="H65" s="2" t="str">
        <f>rawdata!I65</f>
        <v>Karratha, Australia</v>
      </c>
      <c r="I65" s="2" t="str">
        <f>if(isblank(rawdata!J65),"",if(countif(Mappings!$A$6:$A$250,"="&amp;rawdata!J65)&gt;0,vlookup(rawdata!J65,Mappings!$A$6:$B$250,2,false),rawdata!J65))</f>
        <v>form_app</v>
      </c>
      <c r="J65" s="2" t="str">
        <f>if(isblank(rawdata!K65),"",if(countif(Mappings!$A$6:$A$250,"="&amp;rawdata!K65)&gt;0,vlookup(rawdata!K65,Mappings!$A$6:$B$250,2,false),rawdata!K65))</f>
        <v>gear_tablet</v>
      </c>
      <c r="K65" s="2" t="str">
        <f>if(isblank(rawdata!L65),"",if(countif(Mappings!$A$6:$A$250,"="&amp;rawdata!L65)&gt;0,vlookup(rawdata!L65,Mappings!$A$6:$B$250,2,false),rawdata!L65))</f>
        <v>tech_tablet</v>
      </c>
      <c r="L65" s="2" t="str">
        <f>if(isblank(rawdata!M65),"",if(countif(Mappings!$A$6:$A$250,"="&amp;rawdata!M65)&gt;0,vlookup(rawdata!M65,Mappings!$A$6:$B$250,2,false),rawdata!M65))</f>
        <v>function_touch</v>
      </c>
      <c r="M65" s="2" t="str">
        <f>if(isblank(rawdata!N65),"",if(countif(Mappings!$A$6:$A$250,"="&amp;rawdata!N65)&gt;0,vlookup(rawdata!N65,Mappings!$A$6:$B$250,2,false),rawdata!N65))</f>
        <v>theme_tech</v>
      </c>
      <c r="N65" s="2" t="str">
        <f>if(isblank(rawdata!O65),"",if(countif(Mappings!$A$6:$A$250,"="&amp;rawdata!O65)&gt;0,vlookup(rawdata!O65,Mappings!$A$6:$B$250,2,false),rawdata!O65))</f>
        <v>type_interactive</v>
      </c>
      <c r="O65" s="2" t="str">
        <f>if(isblank(rawdata!P65),"",if(countif(Mappings!$A$6:$A$250,"="&amp;rawdata!P65)&gt;0,vlookup(rawdata!P65,Mappings!$A$6:$B$250,2,false),rawdata!P65))</f>
        <v/>
      </c>
      <c r="P65" s="2" t="str">
        <f>if(isblank(rawdata!Q65),"",if(countif(Mappings!$A$6:$A$250,"="&amp;rawdata!Q65)&gt;0,vlookup(rawdata!Q65,Mappings!$A$6:$B$250,2,false),rawdata!Q65))</f>
        <v/>
      </c>
      <c r="Q65" s="2" t="str">
        <f>if(isblank(rawdata!R65),"",if(countif(Mappings!$A$6:$A$250,"="&amp;rawdata!R65)&gt;0,vlookup(rawdata!R65,Mappings!$A$6:$B$250,2,false),rawdata!R65))</f>
        <v/>
      </c>
      <c r="R65" s="2" t="str">
        <f>if(isblank(rawdata!S65),"",if(countif(Mappings!$A$6:$A$250,"="&amp;rawdata!S65)&gt;0,vlookup(rawdata!S65,Mappings!$A$6:$B$250,2,false),rawdata!S65))</f>
        <v/>
      </c>
      <c r="S65" s="2" t="str">
        <f>if(isblank(rawdata!T65),"",if(countif(Mappings!$A$6:$A$250,"="&amp;rawdata!T65)&gt;0,vlookup(rawdata!T65,Mappings!$A$6:$B$250,2,false),rawdata!T65))</f>
        <v/>
      </c>
      <c r="T65" s="2" t="str">
        <f>if(isblank(rawdata!U65),"",if(countif(Mappings!$A$6:$A$250,"="&amp;rawdata!U65)&gt;0,vlookup(rawdata!U65,Mappings!$A$6:$B$250,2,false),rawdata!U65))</f>
        <v/>
      </c>
      <c r="U65" s="2" t="str">
        <f>if(isblank(rawdata!V65),"",if(countif(Mappings!$A$6:$A$250,"="&amp;rawdata!V65)&gt;0,vlookup(rawdata!V65,Mappings!$A$6:$B$250,2,false),rawdata!V65))</f>
        <v/>
      </c>
      <c r="V65" s="2" t="str">
        <f>if(isblank(rawdata!W65),"",if(countif(Mappings!$A$6:$A$250,"="&amp;rawdata!W65)&gt;0,vlookup(rawdata!W65,Mappings!$A$6:$B$250,2,false),rawdata!W65))</f>
        <v/>
      </c>
      <c r="W65" s="2" t="str">
        <f>if(isblank(rawdata!X65),"",if(countif(Mappings!$A$6:$A$250,"="&amp;rawdata!X65)&gt;0,vlookup(rawdata!X65,Mappings!$A$6:$B$250,2,false),rawdata!X65))</f>
        <v/>
      </c>
      <c r="X65" s="2" t="str">
        <f>if(isblank(rawdata!Y65),"",if(countif(Mappings!$A$6:$A$250,"="&amp;rawdata!Y65)&gt;0,vlookup(rawdata!Y65,Mappings!$A$6:$B$250,2,false),rawdata!Y65))</f>
        <v/>
      </c>
      <c r="Y65" s="2" t="str">
        <f>if(isblank(rawdata!Z65),"",if(countif(Mappings!$A$6:$A$250,"="&amp;rawdata!Z65)&gt;0,vlookup(rawdata!Z65,Mappings!$A$6:$B$250,2,false),rawdata!Z65))</f>
        <v/>
      </c>
      <c r="Z65" s="2" t="str">
        <f>if(isblank(rawdata!AA65),"",if(countif(Mappings!$A$6:$A$250,"="&amp;rawdata!AA65)&gt;0,vlookup(rawdata!AA65,Mappings!$A$6:$B$250,2,false),rawdata!AA65))</f>
        <v/>
      </c>
      <c r="AA65" s="2" t="str">
        <f>if(isblank(rawdata!AB65),"",if(countif(Mappings!$A$6:$A$250,"="&amp;rawdata!AB65)&gt;0,vlookup(rawdata!AB65,Mappings!$A$6:$B$250,2,false),rawdata!AB65))</f>
        <v/>
      </c>
    </row>
    <row r="66">
      <c r="B66" s="2" t="str">
        <f>rawdata!C66</f>
        <v>My Funland Touchtables</v>
      </c>
      <c r="C66" s="2" t="str">
        <f>rawdata!D66</f>
        <v>Lightwell</v>
      </c>
      <c r="D66" s="2" t="str">
        <f>rawdata!E66</f>
        <v>Created for Stockland’s refurbished My Funland playcentres in April 2014, it features an animated and continually scrolling landscape that takes children through the city, farmland, outback, rainforest, ocean and beach. </v>
      </c>
      <c r="E66" s="11" t="str">
        <f>rawdata!F66</f>
        <v>http://www.lightwell.com.au/projects/#/stockland-touchtable/</v>
      </c>
      <c r="F66" s="2" t="str">
        <f>rawdata!G66</f>
        <v/>
      </c>
      <c r="G66" s="2" t="str">
        <f>rawdata!H66</f>
        <v>2014</v>
      </c>
      <c r="H66" s="2" t="str">
        <f>rawdata!I66</f>
        <v>Sydney, Australia</v>
      </c>
      <c r="I66" s="2" t="str">
        <f>if(isblank(rawdata!J66),"",if(countif(Mappings!$A$6:$A$250,"="&amp;rawdata!J66)&gt;0,vlookup(rawdata!J66,Mappings!$A$6:$B$250,2,false),rawdata!J66))</f>
        <v>form_app</v>
      </c>
      <c r="J66" s="2" t="str">
        <f>if(isblank(rawdata!K66),"",if(countif(Mappings!$A$6:$A$250,"="&amp;rawdata!K66)&gt;0,vlookup(rawdata!K66,Mappings!$A$6:$B$250,2,false),rawdata!K66))</f>
        <v>type_interactive</v>
      </c>
      <c r="K66" s="2" t="str">
        <f>if(isblank(rawdata!L66),"",if(countif(Mappings!$A$6:$A$250,"="&amp;rawdata!L66)&gt;0,vlookup(rawdata!L66,Mappings!$A$6:$B$250,2,false),rawdata!L66))</f>
        <v>function_touch</v>
      </c>
      <c r="L66" s="2" t="str">
        <f>if(isblank(rawdata!M66),"",if(countif(Mappings!$A$6:$A$250,"="&amp;rawdata!M66)&gt;0,vlookup(rawdata!M66,Mappings!$A$6:$B$250,2,false),rawdata!M66))</f>
        <v>gear_screen</v>
      </c>
      <c r="M66" s="2" t="str">
        <f>if(isblank(rawdata!N66),"",if(countif(Mappings!$A$6:$A$250,"="&amp;rawdata!N66)&gt;0,vlookup(rawdata!N66,Mappings!$A$6:$B$250,2,false),rawdata!N66))</f>
        <v>theme_tech</v>
      </c>
      <c r="N66" s="2" t="str">
        <f>if(isblank(rawdata!O66),"",if(countif(Mappings!$A$6:$A$250,"="&amp;rawdata!O66)&gt;0,vlookup(rawdata!O66,Mappings!$A$6:$B$250,2,false),rawdata!O66))</f>
        <v>tech_screen</v>
      </c>
      <c r="O66" s="2" t="str">
        <f>if(isblank(rawdata!P66),"",if(countif(Mappings!$A$6:$A$250,"="&amp;rawdata!P66)&gt;0,vlookup(rawdata!P66,Mappings!$A$6:$B$250,2,false),rawdata!P66))</f>
        <v/>
      </c>
      <c r="P66" s="2" t="str">
        <f>if(isblank(rawdata!Q66),"",if(countif(Mappings!$A$6:$A$250,"="&amp;rawdata!Q66)&gt;0,vlookup(rawdata!Q66,Mappings!$A$6:$B$250,2,false),rawdata!Q66))</f>
        <v/>
      </c>
      <c r="Q66" s="2" t="str">
        <f>if(isblank(rawdata!R66),"",if(countif(Mappings!$A$6:$A$250,"="&amp;rawdata!R66)&gt;0,vlookup(rawdata!R66,Mappings!$A$6:$B$250,2,false),rawdata!R66))</f>
        <v/>
      </c>
      <c r="R66" s="2" t="str">
        <f>if(isblank(rawdata!S66),"",if(countif(Mappings!$A$6:$A$250,"="&amp;rawdata!S66)&gt;0,vlookup(rawdata!S66,Mappings!$A$6:$B$250,2,false),rawdata!S66))</f>
        <v/>
      </c>
      <c r="S66" s="2" t="str">
        <f>if(isblank(rawdata!T66),"",if(countif(Mappings!$A$6:$A$250,"="&amp;rawdata!T66)&gt;0,vlookup(rawdata!T66,Mappings!$A$6:$B$250,2,false),rawdata!T66))</f>
        <v/>
      </c>
      <c r="T66" s="2" t="str">
        <f>if(isblank(rawdata!U66),"",if(countif(Mappings!$A$6:$A$250,"="&amp;rawdata!U66)&gt;0,vlookup(rawdata!U66,Mappings!$A$6:$B$250,2,false),rawdata!U66))</f>
        <v/>
      </c>
      <c r="U66" s="2" t="str">
        <f>if(isblank(rawdata!V66),"",if(countif(Mappings!$A$6:$A$250,"="&amp;rawdata!V66)&gt;0,vlookup(rawdata!V66,Mappings!$A$6:$B$250,2,false),rawdata!V66))</f>
        <v/>
      </c>
      <c r="V66" s="2" t="str">
        <f>if(isblank(rawdata!W66),"",if(countif(Mappings!$A$6:$A$250,"="&amp;rawdata!W66)&gt;0,vlookup(rawdata!W66,Mappings!$A$6:$B$250,2,false),rawdata!W66))</f>
        <v/>
      </c>
      <c r="W66" s="2" t="str">
        <f>if(isblank(rawdata!X66),"",if(countif(Mappings!$A$6:$A$250,"="&amp;rawdata!X66)&gt;0,vlookup(rawdata!X66,Mappings!$A$6:$B$250,2,false),rawdata!X66))</f>
        <v/>
      </c>
      <c r="X66" s="2" t="str">
        <f>if(isblank(rawdata!Y66),"",if(countif(Mappings!$A$6:$A$250,"="&amp;rawdata!Y66)&gt;0,vlookup(rawdata!Y66,Mappings!$A$6:$B$250,2,false),rawdata!Y66))</f>
        <v/>
      </c>
      <c r="Y66" s="2" t="str">
        <f>if(isblank(rawdata!Z66),"",if(countif(Mappings!$A$6:$A$250,"="&amp;rawdata!Z66)&gt;0,vlookup(rawdata!Z66,Mappings!$A$6:$B$250,2,false),rawdata!Z66))</f>
        <v/>
      </c>
      <c r="Z66" s="2" t="str">
        <f>if(isblank(rawdata!AA66),"",if(countif(Mappings!$A$6:$A$250,"="&amp;rawdata!AA66)&gt;0,vlookup(rawdata!AA66,Mappings!$A$6:$B$250,2,false),rawdata!AA66))</f>
        <v/>
      </c>
      <c r="AA66" s="2" t="str">
        <f>if(isblank(rawdata!AB66),"",if(countif(Mappings!$A$6:$A$250,"="&amp;rawdata!AB66)&gt;0,vlookup(rawdata!AB66,Mappings!$A$6:$B$250,2,false),rawdata!AB66))</f>
        <v/>
      </c>
    </row>
    <row r="67">
      <c r="B67" s="2" t="str">
        <f>rawdata!C67</f>
        <v>Super Future You</v>
      </c>
      <c r="C67" s="2" t="str">
        <f>rawdata!D67</f>
        <v>Lightwell</v>
      </c>
      <c r="D67" s="2" t="str">
        <f>rawdata!E67</f>
        <v>At the core of the experience is a Kinect-based interactive that allows visitors to add 3D models of hypothetical body augmentations to a real-time video stream of themselves. </v>
      </c>
      <c r="E67" s="11" t="str">
        <f>rawdata!F67</f>
        <v>http://www.lightwell.com.au/projects/#/super-future-you/</v>
      </c>
      <c r="F67" s="2" t="str">
        <f>rawdata!G67</f>
        <v/>
      </c>
      <c r="G67" s="2" t="str">
        <f>rawdata!H67</f>
        <v>2014</v>
      </c>
      <c r="H67" s="2" t="str">
        <f>rawdata!I67</f>
        <v>Victoria, Australia</v>
      </c>
      <c r="I67" s="2" t="str">
        <f>if(isblank(rawdata!J67),"",if(countif(Mappings!$A$6:$A$250,"="&amp;rawdata!J67)&gt;0,vlookup(rawdata!J67,Mappings!$A$6:$B$250,2,false),rawdata!J67))</f>
        <v>form_installation</v>
      </c>
      <c r="J67" s="2" t="str">
        <f>if(isblank(rawdata!K67),"",if(countif(Mappings!$A$6:$A$250,"="&amp;rawdata!K67)&gt;0,vlookup(rawdata!K67,Mappings!$A$6:$B$250,2,false),rawdata!K67))</f>
        <v>type_interactive</v>
      </c>
      <c r="K67" s="2" t="str">
        <f>if(isblank(rawdata!L67),"",if(countif(Mappings!$A$6:$A$250,"="&amp;rawdata!L67)&gt;0,vlookup(rawdata!L67,Mappings!$A$6:$B$250,2,false),rawdata!L67))</f>
        <v>tech_3D</v>
      </c>
      <c r="L67" s="2" t="str">
        <f>if(isblank(rawdata!M67),"",if(countif(Mappings!$A$6:$A$250,"="&amp;rawdata!M67)&gt;0,vlookup(rawdata!M67,Mappings!$A$6:$B$250,2,false),rawdata!M67))</f>
        <v>form_game</v>
      </c>
      <c r="M67" s="2" t="str">
        <f>if(isblank(rawdata!N67),"",if(countif(Mappings!$A$6:$A$250,"="&amp;rawdata!N67)&gt;0,vlookup(rawdata!N67,Mappings!$A$6:$B$250,2,false),rawdata!N67))</f>
        <v>theme_tech</v>
      </c>
      <c r="N67" s="2" t="str">
        <f>if(isblank(rawdata!O67),"",if(countif(Mappings!$A$6:$A$250,"="&amp;rawdata!O67)&gt;0,vlookup(rawdata!O67,Mappings!$A$6:$B$250,2,false),rawdata!O67))</f>
        <v>gear_screen</v>
      </c>
      <c r="O67" s="2" t="str">
        <f>if(isblank(rawdata!P67),"",if(countif(Mappings!$A$6:$A$250,"="&amp;rawdata!P67)&gt;0,vlookup(rawdata!P67,Mappings!$A$6:$B$250,2,false),rawdata!P67))</f>
        <v>gear_kinect</v>
      </c>
      <c r="P67" s="2" t="str">
        <f>if(isblank(rawdata!Q67),"",if(countif(Mappings!$A$6:$A$250,"="&amp;rawdata!Q67)&gt;0,vlookup(rawdata!Q67,Mappings!$A$6:$B$250,2,false),rawdata!Q67))</f>
        <v>function_motion</v>
      </c>
      <c r="Q67" s="2" t="str">
        <f>if(isblank(rawdata!R67),"",if(countif(Mappings!$A$6:$A$250,"="&amp;rawdata!R67)&gt;0,vlookup(rawdata!R67,Mappings!$A$6:$B$250,2,false),rawdata!R67))</f>
        <v/>
      </c>
      <c r="R67" s="2" t="str">
        <f>if(isblank(rawdata!S67),"",if(countif(Mappings!$A$6:$A$250,"="&amp;rawdata!S67)&gt;0,vlookup(rawdata!S67,Mappings!$A$6:$B$250,2,false),rawdata!S67))</f>
        <v/>
      </c>
      <c r="S67" s="2" t="str">
        <f>if(isblank(rawdata!T67),"",if(countif(Mappings!$A$6:$A$250,"="&amp;rawdata!T67)&gt;0,vlookup(rawdata!T67,Mappings!$A$6:$B$250,2,false),rawdata!T67))</f>
        <v/>
      </c>
      <c r="T67" s="2" t="str">
        <f>if(isblank(rawdata!U67),"",if(countif(Mappings!$A$6:$A$250,"="&amp;rawdata!U67)&gt;0,vlookup(rawdata!U67,Mappings!$A$6:$B$250,2,false),rawdata!U67))</f>
        <v/>
      </c>
      <c r="U67" s="2" t="str">
        <f>if(isblank(rawdata!V67),"",if(countif(Mappings!$A$6:$A$250,"="&amp;rawdata!V67)&gt;0,vlookup(rawdata!V67,Mappings!$A$6:$B$250,2,false),rawdata!V67))</f>
        <v/>
      </c>
      <c r="V67" s="2" t="str">
        <f>if(isblank(rawdata!W67),"",if(countif(Mappings!$A$6:$A$250,"="&amp;rawdata!W67)&gt;0,vlookup(rawdata!W67,Mappings!$A$6:$B$250,2,false),rawdata!W67))</f>
        <v/>
      </c>
      <c r="W67" s="2" t="str">
        <f>if(isblank(rawdata!X67),"",if(countif(Mappings!$A$6:$A$250,"="&amp;rawdata!X67)&gt;0,vlookup(rawdata!X67,Mappings!$A$6:$B$250,2,false),rawdata!X67))</f>
        <v/>
      </c>
      <c r="X67" s="2" t="str">
        <f>if(isblank(rawdata!Y67),"",if(countif(Mappings!$A$6:$A$250,"="&amp;rawdata!Y67)&gt;0,vlookup(rawdata!Y67,Mappings!$A$6:$B$250,2,false),rawdata!Y67))</f>
        <v/>
      </c>
      <c r="Y67" s="2" t="str">
        <f>if(isblank(rawdata!Z67),"",if(countif(Mappings!$A$6:$A$250,"="&amp;rawdata!Z67)&gt;0,vlookup(rawdata!Z67,Mappings!$A$6:$B$250,2,false),rawdata!Z67))</f>
        <v/>
      </c>
      <c r="Z67" s="2" t="str">
        <f>if(isblank(rawdata!AA67),"",if(countif(Mappings!$A$6:$A$250,"="&amp;rawdata!AA67)&gt;0,vlookup(rawdata!AA67,Mappings!$A$6:$B$250,2,false),rawdata!AA67))</f>
        <v/>
      </c>
      <c r="AA67" s="2" t="str">
        <f>if(isblank(rawdata!AB67),"",if(countif(Mappings!$A$6:$A$250,"="&amp;rawdata!AB67)&gt;0,vlookup(rawdata!AB67,Mappings!$A$6:$B$250,2,false),rawdata!AB67))</f>
        <v/>
      </c>
    </row>
    <row r="68">
      <c r="B68" s="2" t="str">
        <f>rawdata!C68</f>
        <v>Dangerous Australians</v>
      </c>
      <c r="C68" s="2" t="str">
        <f>rawdata!D68</f>
        <v>Lightwell</v>
      </c>
      <c r="D68" s="2" t="str">
        <f>rawdata!E68</f>
        <v>Dangerous Australians is a 6m long interactive projection that features some of Australia’s most dangerous animals. </v>
      </c>
      <c r="E68" s="11" t="str">
        <f>rawdata!F68</f>
        <v>http://www.lightwell.com.au/projects/#/dangerous-australians/</v>
      </c>
      <c r="F68" s="2" t="str">
        <f>rawdata!G68</f>
        <v/>
      </c>
      <c r="G68" s="2" t="str">
        <f>rawdata!H68</f>
        <v>2008</v>
      </c>
      <c r="H68" s="2" t="str">
        <f>rawdata!I68</f>
        <v>Sydney, Australia</v>
      </c>
      <c r="I68" s="2" t="str">
        <f>if(isblank(rawdata!J68),"",if(countif(Mappings!$A$6:$A$250,"="&amp;rawdata!J68)&gt;0,vlookup(rawdata!J68,Mappings!$A$6:$B$250,2,false),rawdata!J68))</f>
        <v>form_installation</v>
      </c>
      <c r="J68" s="2" t="str">
        <f>if(isblank(rawdata!K68),"",if(countif(Mappings!$A$6:$A$250,"="&amp;rawdata!K68)&gt;0,vlookup(rawdata!K68,Mappings!$A$6:$B$250,2,false),rawdata!K68))</f>
        <v>type_interactive</v>
      </c>
      <c r="K68" s="2" t="str">
        <f>if(isblank(rawdata!L68),"",if(countif(Mappings!$A$6:$A$250,"="&amp;rawdata!L68)&gt;0,vlookup(rawdata!L68,Mappings!$A$6:$B$250,2,false),rawdata!L68))</f>
        <v>function_touch</v>
      </c>
      <c r="L68" s="2" t="str">
        <f>if(isblank(rawdata!M68),"",if(countif(Mappings!$A$6:$A$250,"="&amp;rawdata!M68)&gt;0,vlookup(rawdata!M68,Mappings!$A$6:$B$250,2,false),rawdata!M68))</f>
        <v>gear_projector</v>
      </c>
      <c r="M68" s="2" t="str">
        <f>if(isblank(rawdata!N68),"",if(countif(Mappings!$A$6:$A$250,"="&amp;rawdata!N68)&gt;0,vlookup(rawdata!N68,Mappings!$A$6:$B$250,2,false),rawdata!N68))</f>
        <v>type_projection</v>
      </c>
      <c r="N68" s="2" t="str">
        <f>if(isblank(rawdata!O68),"",if(countif(Mappings!$A$6:$A$250,"="&amp;rawdata!O68)&gt;0,vlookup(rawdata!O68,Mappings!$A$6:$B$250,2,false),rawdata!O68))</f>
        <v>theme_historical</v>
      </c>
      <c r="O68" s="2" t="str">
        <f>if(isblank(rawdata!P68),"",if(countif(Mappings!$A$6:$A$250,"="&amp;rawdata!P68)&gt;0,vlookup(rawdata!P68,Mappings!$A$6:$B$250,2,false),rawdata!P68))</f>
        <v>tech_screen</v>
      </c>
      <c r="P68" s="2" t="str">
        <f>if(isblank(rawdata!Q68),"",if(countif(Mappings!$A$6:$A$250,"="&amp;rawdata!Q68)&gt;0,vlookup(rawdata!Q68,Mappings!$A$6:$B$250,2,false),rawdata!Q68))</f>
        <v/>
      </c>
      <c r="Q68" s="2" t="str">
        <f>if(isblank(rawdata!R68),"",if(countif(Mappings!$A$6:$A$250,"="&amp;rawdata!R68)&gt;0,vlookup(rawdata!R68,Mappings!$A$6:$B$250,2,false),rawdata!R68))</f>
        <v/>
      </c>
      <c r="R68" s="2" t="str">
        <f>if(isblank(rawdata!S68),"",if(countif(Mappings!$A$6:$A$250,"="&amp;rawdata!S68)&gt;0,vlookup(rawdata!S68,Mappings!$A$6:$B$250,2,false),rawdata!S68))</f>
        <v/>
      </c>
      <c r="S68" s="2" t="str">
        <f>if(isblank(rawdata!T68),"",if(countif(Mappings!$A$6:$A$250,"="&amp;rawdata!T68)&gt;0,vlookup(rawdata!T68,Mappings!$A$6:$B$250,2,false),rawdata!T68))</f>
        <v/>
      </c>
      <c r="T68" s="2" t="str">
        <f>if(isblank(rawdata!U68),"",if(countif(Mappings!$A$6:$A$250,"="&amp;rawdata!U68)&gt;0,vlookup(rawdata!U68,Mappings!$A$6:$B$250,2,false),rawdata!U68))</f>
        <v/>
      </c>
      <c r="U68" s="2" t="str">
        <f>if(isblank(rawdata!V68),"",if(countif(Mappings!$A$6:$A$250,"="&amp;rawdata!V68)&gt;0,vlookup(rawdata!V68,Mappings!$A$6:$B$250,2,false),rawdata!V68))</f>
        <v/>
      </c>
      <c r="V68" s="2" t="str">
        <f>if(isblank(rawdata!W68),"",if(countif(Mappings!$A$6:$A$250,"="&amp;rawdata!W68)&gt;0,vlookup(rawdata!W68,Mappings!$A$6:$B$250,2,false),rawdata!W68))</f>
        <v/>
      </c>
      <c r="W68" s="2" t="str">
        <f>if(isblank(rawdata!X68),"",if(countif(Mappings!$A$6:$A$250,"="&amp;rawdata!X68)&gt;0,vlookup(rawdata!X68,Mappings!$A$6:$B$250,2,false),rawdata!X68))</f>
        <v/>
      </c>
      <c r="X68" s="2" t="str">
        <f>if(isblank(rawdata!Y68),"",if(countif(Mappings!$A$6:$A$250,"="&amp;rawdata!Y68)&gt;0,vlookup(rawdata!Y68,Mappings!$A$6:$B$250,2,false),rawdata!Y68))</f>
        <v/>
      </c>
      <c r="Y68" s="2" t="str">
        <f>if(isblank(rawdata!Z68),"",if(countif(Mappings!$A$6:$A$250,"="&amp;rawdata!Z68)&gt;0,vlookup(rawdata!Z68,Mappings!$A$6:$B$250,2,false),rawdata!Z68))</f>
        <v/>
      </c>
      <c r="Z68" s="2" t="str">
        <f>if(isblank(rawdata!AA68),"",if(countif(Mappings!$A$6:$A$250,"="&amp;rawdata!AA68)&gt;0,vlookup(rawdata!AA68,Mappings!$A$6:$B$250,2,false),rawdata!AA68))</f>
        <v/>
      </c>
      <c r="AA68" s="2" t="str">
        <f>if(isblank(rawdata!AB68),"",if(countif(Mappings!$A$6:$A$250,"="&amp;rawdata!AB68)&gt;0,vlookup(rawdata!AB68,Mappings!$A$6:$B$250,2,false),rawdata!AB68))</f>
        <v/>
      </c>
    </row>
    <row r="69">
      <c r="B69" s="2" t="str">
        <f>rawdata!C69</f>
        <v>Brain Battle</v>
      </c>
      <c r="C69" s="2" t="str">
        <f>rawdata!D69</f>
        <v>Lightwell</v>
      </c>
      <c r="D69" s="2" t="str">
        <f>rawdata!E69</f>
        <v>Brain Battle was a projected interactive installation at the 2013 BEAMS Festival in Chippendale, where two participants used bio-feedback headbands which measured the electrical impulses generated by their brains. </v>
      </c>
      <c r="E69" s="11" t="str">
        <f>rawdata!F69</f>
        <v>http://www.lightwell.com.au/projects/#/brain-battle/</v>
      </c>
      <c r="F69" s="2" t="str">
        <f>rawdata!G69</f>
        <v/>
      </c>
      <c r="G69" s="2" t="str">
        <f>rawdata!H69</f>
        <v>2013</v>
      </c>
      <c r="H69" s="2" t="str">
        <f>rawdata!I69</f>
        <v>Sydney, Australia</v>
      </c>
      <c r="I69" s="2" t="str">
        <f>if(isblank(rawdata!J69),"",if(countif(Mappings!$A$6:$A$250,"="&amp;rawdata!J69)&gt;0,vlookup(rawdata!J69,Mappings!$A$6:$B$250,2,false),rawdata!J69))</f>
        <v>form_installation</v>
      </c>
      <c r="J69" s="2" t="str">
        <f>if(isblank(rawdata!K69),"",if(countif(Mappings!$A$6:$A$250,"="&amp;rawdata!K69)&gt;0,vlookup(rawdata!K69,Mappings!$A$6:$B$250,2,false),rawdata!K69))</f>
        <v>type_interactive</v>
      </c>
      <c r="K69" s="2" t="str">
        <f>if(isblank(rawdata!L69),"",if(countif(Mappings!$A$6:$A$250,"="&amp;rawdata!L69)&gt;0,vlookup(rawdata!L69,Mappings!$A$6:$B$250,2,false),rawdata!L69))</f>
        <v>gear_projector</v>
      </c>
      <c r="L69" s="2" t="str">
        <f>if(isblank(rawdata!M69),"",if(countif(Mappings!$A$6:$A$250,"="&amp;rawdata!M69)&gt;0,vlookup(rawdata!M69,Mappings!$A$6:$B$250,2,false),rawdata!M69))</f>
        <v>form_game</v>
      </c>
      <c r="M69" s="2" t="str">
        <f>if(isblank(rawdata!N69),"",if(countif(Mappings!$A$6:$A$250,"="&amp;rawdata!N69)&gt;0,vlookup(rawdata!N69,Mappings!$A$6:$B$250,2,false),rawdata!N69))</f>
        <v>gear_mindwave</v>
      </c>
      <c r="N69" s="2" t="str">
        <f>if(isblank(rawdata!O69),"",if(countif(Mappings!$A$6:$A$250,"="&amp;rawdata!O69)&gt;0,vlookup(rawdata!O69,Mappings!$A$6:$B$250,2,false),rawdata!O69))</f>
        <v>tech_screen</v>
      </c>
      <c r="O69" s="2" t="str">
        <f>if(isblank(rawdata!P69),"",if(countif(Mappings!$A$6:$A$250,"="&amp;rawdata!P69)&gt;0,vlookup(rawdata!P69,Mappings!$A$6:$B$250,2,false),rawdata!P69))</f>
        <v>theme_tech</v>
      </c>
      <c r="P69" s="2" t="str">
        <f>if(isblank(rawdata!Q69),"",if(countif(Mappings!$A$6:$A$250,"="&amp;rawdata!Q69)&gt;0,vlookup(rawdata!Q69,Mappings!$A$6:$B$250,2,false),rawdata!Q69))</f>
        <v>function_mind</v>
      </c>
      <c r="Q69" s="2" t="str">
        <f>if(isblank(rawdata!R69),"",if(countif(Mappings!$A$6:$A$250,"="&amp;rawdata!R69)&gt;0,vlookup(rawdata!R69,Mappings!$A$6:$B$250,2,false),rawdata!R69))</f>
        <v/>
      </c>
      <c r="R69" s="2" t="str">
        <f>if(isblank(rawdata!S69),"",if(countif(Mappings!$A$6:$A$250,"="&amp;rawdata!S69)&gt;0,vlookup(rawdata!S69,Mappings!$A$6:$B$250,2,false),rawdata!S69))</f>
        <v/>
      </c>
      <c r="S69" s="2" t="str">
        <f>if(isblank(rawdata!T69),"",if(countif(Mappings!$A$6:$A$250,"="&amp;rawdata!T69)&gt;0,vlookup(rawdata!T69,Mappings!$A$6:$B$250,2,false),rawdata!T69))</f>
        <v/>
      </c>
      <c r="T69" s="2" t="str">
        <f>if(isblank(rawdata!U69),"",if(countif(Mappings!$A$6:$A$250,"="&amp;rawdata!U69)&gt;0,vlookup(rawdata!U69,Mappings!$A$6:$B$250,2,false),rawdata!U69))</f>
        <v/>
      </c>
      <c r="U69" s="2" t="str">
        <f>if(isblank(rawdata!V69),"",if(countif(Mappings!$A$6:$A$250,"="&amp;rawdata!V69)&gt;0,vlookup(rawdata!V69,Mappings!$A$6:$B$250,2,false),rawdata!V69))</f>
        <v/>
      </c>
      <c r="V69" s="2" t="str">
        <f>if(isblank(rawdata!W69),"",if(countif(Mappings!$A$6:$A$250,"="&amp;rawdata!W69)&gt;0,vlookup(rawdata!W69,Mappings!$A$6:$B$250,2,false),rawdata!W69))</f>
        <v/>
      </c>
      <c r="W69" s="2" t="str">
        <f>if(isblank(rawdata!X69),"",if(countif(Mappings!$A$6:$A$250,"="&amp;rawdata!X69)&gt;0,vlookup(rawdata!X69,Mappings!$A$6:$B$250,2,false),rawdata!X69))</f>
        <v/>
      </c>
      <c r="X69" s="2" t="str">
        <f>if(isblank(rawdata!Y69),"",if(countif(Mappings!$A$6:$A$250,"="&amp;rawdata!Y69)&gt;0,vlookup(rawdata!Y69,Mappings!$A$6:$B$250,2,false),rawdata!Y69))</f>
        <v/>
      </c>
      <c r="Y69" s="2" t="str">
        <f>if(isblank(rawdata!Z69),"",if(countif(Mappings!$A$6:$A$250,"="&amp;rawdata!Z69)&gt;0,vlookup(rawdata!Z69,Mappings!$A$6:$B$250,2,false),rawdata!Z69))</f>
        <v/>
      </c>
      <c r="Z69" s="2" t="str">
        <f>if(isblank(rawdata!AA69),"",if(countif(Mappings!$A$6:$A$250,"="&amp;rawdata!AA69)&gt;0,vlookup(rawdata!AA69,Mappings!$A$6:$B$250,2,false),rawdata!AA69))</f>
        <v/>
      </c>
      <c r="AA69" s="2" t="str">
        <f>if(isblank(rawdata!AB69),"",if(countif(Mappings!$A$6:$A$250,"="&amp;rawdata!AB69)&gt;0,vlookup(rawdata!AB69,Mappings!$A$6:$B$250,2,false),rawdata!AB69))</f>
        <v/>
      </c>
    </row>
    <row r="70">
      <c r="B70" s="2" t="str">
        <f>rawdata!C70</f>
        <v>Yiwarra Kuju</v>
      </c>
      <c r="C70" s="2" t="str">
        <f>rawdata!D70</f>
        <v>Lightwell</v>
      </c>
      <c r="D70" s="2" t="str">
        <f>rawdata!E70</f>
        <v>One Road is a large scale installation of multitouch screens that forms the signature piece of Yiwarra Kuju, an exhibition about the Canning Stock Route in Western Australia which was initially shown at the National Museum of Australia in Canberra in July 2010.</v>
      </c>
      <c r="E70" s="11" t="str">
        <f>rawdata!F70</f>
        <v>http://www.lightwell.com.au/projects/#/yiwarra-kuju/</v>
      </c>
      <c r="F70" s="2" t="str">
        <f>rawdata!G70</f>
        <v/>
      </c>
      <c r="G70" s="2" t="str">
        <f>rawdata!H70</f>
        <v>2010</v>
      </c>
      <c r="H70" s="2" t="str">
        <f>rawdata!I70</f>
        <v>Canberra, Australia</v>
      </c>
      <c r="I70" s="2" t="str">
        <f>if(isblank(rawdata!J70),"",if(countif(Mappings!$A$6:$A$250,"="&amp;rawdata!J70)&gt;0,vlookup(rawdata!J70,Mappings!$A$6:$B$250,2,false),rawdata!J70))</f>
        <v>form_installation</v>
      </c>
      <c r="J70" s="2" t="str">
        <f>if(isblank(rawdata!K70),"",if(countif(Mappings!$A$6:$A$250,"="&amp;rawdata!K70)&gt;0,vlookup(rawdata!K70,Mappings!$A$6:$B$250,2,false),rawdata!K70))</f>
        <v>type_interactive</v>
      </c>
      <c r="K70" s="2" t="str">
        <f>if(isblank(rawdata!L70),"",if(countif(Mappings!$A$6:$A$250,"="&amp;rawdata!L70)&gt;0,vlookup(rawdata!L70,Mappings!$A$6:$B$250,2,false),rawdata!L70))</f>
        <v>gear_screen</v>
      </c>
      <c r="L70" s="2" t="str">
        <f>if(isblank(rawdata!M70),"",if(countif(Mappings!$A$6:$A$250,"="&amp;rawdata!M70)&gt;0,vlookup(rawdata!M70,Mappings!$A$6:$B$250,2,false),rawdata!M70))</f>
        <v>function_touch</v>
      </c>
      <c r="M70" s="2" t="str">
        <f>if(isblank(rawdata!N70),"",if(countif(Mappings!$A$6:$A$250,"="&amp;rawdata!N70)&gt;0,vlookup(rawdata!N70,Mappings!$A$6:$B$250,2,false),rawdata!N70))</f>
        <v>theme_historical</v>
      </c>
      <c r="N70" s="2" t="str">
        <f>if(isblank(rawdata!O70),"",if(countif(Mappings!$A$6:$A$250,"="&amp;rawdata!O70)&gt;0,vlookup(rawdata!O70,Mappings!$A$6:$B$250,2,false),rawdata!O70))</f>
        <v>tech_screen</v>
      </c>
      <c r="O70" s="2" t="str">
        <f>if(isblank(rawdata!P70),"",if(countif(Mappings!$A$6:$A$250,"="&amp;rawdata!P70)&gt;0,vlookup(rawdata!P70,Mappings!$A$6:$B$250,2,false),rawdata!P70))</f>
        <v/>
      </c>
      <c r="P70" s="2" t="str">
        <f>if(isblank(rawdata!Q70),"",if(countif(Mappings!$A$6:$A$250,"="&amp;rawdata!Q70)&gt;0,vlookup(rawdata!Q70,Mappings!$A$6:$B$250,2,false),rawdata!Q70))</f>
        <v/>
      </c>
      <c r="Q70" s="2" t="str">
        <f>if(isblank(rawdata!R70),"",if(countif(Mappings!$A$6:$A$250,"="&amp;rawdata!R70)&gt;0,vlookup(rawdata!R70,Mappings!$A$6:$B$250,2,false),rawdata!R70))</f>
        <v/>
      </c>
      <c r="R70" s="2" t="str">
        <f>if(isblank(rawdata!S70),"",if(countif(Mappings!$A$6:$A$250,"="&amp;rawdata!S70)&gt;0,vlookup(rawdata!S70,Mappings!$A$6:$B$250,2,false),rawdata!S70))</f>
        <v/>
      </c>
      <c r="S70" s="2" t="str">
        <f>if(isblank(rawdata!T70),"",if(countif(Mappings!$A$6:$A$250,"="&amp;rawdata!T70)&gt;0,vlookup(rawdata!T70,Mappings!$A$6:$B$250,2,false),rawdata!T70))</f>
        <v/>
      </c>
      <c r="T70" s="2" t="str">
        <f>if(isblank(rawdata!U70),"",if(countif(Mappings!$A$6:$A$250,"="&amp;rawdata!U70)&gt;0,vlookup(rawdata!U70,Mappings!$A$6:$B$250,2,false),rawdata!U70))</f>
        <v/>
      </c>
      <c r="U70" s="2" t="str">
        <f>if(isblank(rawdata!V70),"",if(countif(Mappings!$A$6:$A$250,"="&amp;rawdata!V70)&gt;0,vlookup(rawdata!V70,Mappings!$A$6:$B$250,2,false),rawdata!V70))</f>
        <v/>
      </c>
      <c r="V70" s="2" t="str">
        <f>if(isblank(rawdata!W70),"",if(countif(Mappings!$A$6:$A$250,"="&amp;rawdata!W70)&gt;0,vlookup(rawdata!W70,Mappings!$A$6:$B$250,2,false),rawdata!W70))</f>
        <v/>
      </c>
      <c r="W70" s="2" t="str">
        <f>if(isblank(rawdata!X70),"",if(countif(Mappings!$A$6:$A$250,"="&amp;rawdata!X70)&gt;0,vlookup(rawdata!X70,Mappings!$A$6:$B$250,2,false),rawdata!X70))</f>
        <v/>
      </c>
      <c r="X70" s="2" t="str">
        <f>if(isblank(rawdata!Y70),"",if(countif(Mappings!$A$6:$A$250,"="&amp;rawdata!Y70)&gt;0,vlookup(rawdata!Y70,Mappings!$A$6:$B$250,2,false),rawdata!Y70))</f>
        <v/>
      </c>
      <c r="Y70" s="2" t="str">
        <f>if(isblank(rawdata!Z70),"",if(countif(Mappings!$A$6:$A$250,"="&amp;rawdata!Z70)&gt;0,vlookup(rawdata!Z70,Mappings!$A$6:$B$250,2,false),rawdata!Z70))</f>
        <v/>
      </c>
      <c r="Z70" s="2" t="str">
        <f>if(isblank(rawdata!AA70),"",if(countif(Mappings!$A$6:$A$250,"="&amp;rawdata!AA70)&gt;0,vlookup(rawdata!AA70,Mappings!$A$6:$B$250,2,false),rawdata!AA70))</f>
        <v/>
      </c>
      <c r="AA70" s="2" t="str">
        <f>if(isblank(rawdata!AB70),"",if(countif(Mappings!$A$6:$A$250,"="&amp;rawdata!AB70)&gt;0,vlookup(rawdata!AB70,Mappings!$A$6:$B$250,2,false),rawdata!AB70))</f>
        <v/>
      </c>
    </row>
    <row r="71">
      <c r="B71" s="2" t="str">
        <f>rawdata!C71</f>
        <v>Dandenong Plaza</v>
      </c>
      <c r="C71" s="2" t="str">
        <f>rawdata!D71</f>
        <v>Lightwell</v>
      </c>
      <c r="D71" s="2" t="str">
        <f>rawdata!E71</f>
        <v>As part of the new playground at Dandenong Plaza, we created a Kinect 2 interactive that allows visitors to interact with and become part of a range of farm landscapes. </v>
      </c>
      <c r="E71" s="11" t="str">
        <f>rawdata!F71</f>
        <v>http://www.lightwell.com.au/projects/#/dandenong-plaza/</v>
      </c>
      <c r="F71" s="2" t="str">
        <f>rawdata!G71</f>
        <v/>
      </c>
      <c r="G71" s="2" t="str">
        <f>rawdata!H71</f>
        <v>2014</v>
      </c>
      <c r="H71" s="2" t="str">
        <f>rawdata!I71</f>
        <v>Sydney, Australia</v>
      </c>
      <c r="I71" s="2" t="str">
        <f>if(isblank(rawdata!J71),"",if(countif(Mappings!$A$6:$A$250,"="&amp;rawdata!J71)&gt;0,vlookup(rawdata!J71,Mappings!$A$6:$B$250,2,false),rawdata!J71))</f>
        <v>form_installation</v>
      </c>
      <c r="J71" s="2" t="str">
        <f>if(isblank(rawdata!K71),"",if(countif(Mappings!$A$6:$A$250,"="&amp;rawdata!K71)&gt;0,vlookup(rawdata!K71,Mappings!$A$6:$B$250,2,false),rawdata!K71))</f>
        <v>type_interactive</v>
      </c>
      <c r="K71" s="2" t="str">
        <f>if(isblank(rawdata!L71),"",if(countif(Mappings!$A$6:$A$250,"="&amp;rawdata!L71)&gt;0,vlookup(rawdata!L71,Mappings!$A$6:$B$250,2,false),rawdata!L71))</f>
        <v>gear_screen</v>
      </c>
      <c r="L71" s="2" t="str">
        <f>if(isblank(rawdata!M71),"",if(countif(Mappings!$A$6:$A$250,"="&amp;rawdata!M71)&gt;0,vlookup(rawdata!M71,Mappings!$A$6:$B$250,2,false),rawdata!M71))</f>
        <v>gear_kinect</v>
      </c>
      <c r="M71" s="2" t="str">
        <f>if(isblank(rawdata!N71),"",if(countif(Mappings!$A$6:$A$250,"="&amp;rawdata!N71)&gt;0,vlookup(rawdata!N71,Mappings!$A$6:$B$250,2,false),rawdata!N71))</f>
        <v>theme_tech</v>
      </c>
      <c r="N71" s="2" t="str">
        <f>if(isblank(rawdata!O71),"",if(countif(Mappings!$A$6:$A$250,"="&amp;rawdata!O71)&gt;0,vlookup(rawdata!O71,Mappings!$A$6:$B$250,2,false),rawdata!O71))</f>
        <v>tech_screen</v>
      </c>
      <c r="O71" s="2" t="str">
        <f>if(isblank(rawdata!P71),"",if(countif(Mappings!$A$6:$A$250,"="&amp;rawdata!P71)&gt;0,vlookup(rawdata!P71,Mappings!$A$6:$B$250,2,false),rawdata!P71))</f>
        <v>function_touch</v>
      </c>
      <c r="P71" s="2" t="str">
        <f>if(isblank(rawdata!Q71),"",if(countif(Mappings!$A$6:$A$250,"="&amp;rawdata!Q71)&gt;0,vlookup(rawdata!Q71,Mappings!$A$6:$B$250,2,false),rawdata!Q71))</f>
        <v/>
      </c>
      <c r="Q71" s="2" t="str">
        <f>if(isblank(rawdata!R71),"",if(countif(Mappings!$A$6:$A$250,"="&amp;rawdata!R71)&gt;0,vlookup(rawdata!R71,Mappings!$A$6:$B$250,2,false),rawdata!R71))</f>
        <v/>
      </c>
      <c r="R71" s="2" t="str">
        <f>if(isblank(rawdata!S71),"",if(countif(Mappings!$A$6:$A$250,"="&amp;rawdata!S71)&gt;0,vlookup(rawdata!S71,Mappings!$A$6:$B$250,2,false),rawdata!S71))</f>
        <v/>
      </c>
      <c r="S71" s="2" t="str">
        <f>if(isblank(rawdata!T71),"",if(countif(Mappings!$A$6:$A$250,"="&amp;rawdata!T71)&gt;0,vlookup(rawdata!T71,Mappings!$A$6:$B$250,2,false),rawdata!T71))</f>
        <v/>
      </c>
      <c r="T71" s="2" t="str">
        <f>if(isblank(rawdata!U71),"",if(countif(Mappings!$A$6:$A$250,"="&amp;rawdata!U71)&gt;0,vlookup(rawdata!U71,Mappings!$A$6:$B$250,2,false),rawdata!U71))</f>
        <v/>
      </c>
      <c r="U71" s="2" t="str">
        <f>if(isblank(rawdata!V71),"",if(countif(Mappings!$A$6:$A$250,"="&amp;rawdata!V71)&gt;0,vlookup(rawdata!V71,Mappings!$A$6:$B$250,2,false),rawdata!V71))</f>
        <v/>
      </c>
      <c r="V71" s="2" t="str">
        <f>if(isblank(rawdata!W71),"",if(countif(Mappings!$A$6:$A$250,"="&amp;rawdata!W71)&gt;0,vlookup(rawdata!W71,Mappings!$A$6:$B$250,2,false),rawdata!W71))</f>
        <v/>
      </c>
      <c r="W71" s="2" t="str">
        <f>if(isblank(rawdata!X71),"",if(countif(Mappings!$A$6:$A$250,"="&amp;rawdata!X71)&gt;0,vlookup(rawdata!X71,Mappings!$A$6:$B$250,2,false),rawdata!X71))</f>
        <v/>
      </c>
      <c r="X71" s="2" t="str">
        <f>if(isblank(rawdata!Y71),"",if(countif(Mappings!$A$6:$A$250,"="&amp;rawdata!Y71)&gt;0,vlookup(rawdata!Y71,Mappings!$A$6:$B$250,2,false),rawdata!Y71))</f>
        <v/>
      </c>
      <c r="Y71" s="2" t="str">
        <f>if(isblank(rawdata!Z71),"",if(countif(Mappings!$A$6:$A$250,"="&amp;rawdata!Z71)&gt;0,vlookup(rawdata!Z71,Mappings!$A$6:$B$250,2,false),rawdata!Z71))</f>
        <v/>
      </c>
      <c r="Z71" s="2" t="str">
        <f>if(isblank(rawdata!AA71),"",if(countif(Mappings!$A$6:$A$250,"="&amp;rawdata!AA71)&gt;0,vlookup(rawdata!AA71,Mappings!$A$6:$B$250,2,false),rawdata!AA71))</f>
        <v/>
      </c>
      <c r="AA71" s="2" t="str">
        <f>if(isblank(rawdata!AB71),"",if(countif(Mappings!$A$6:$A$250,"="&amp;rawdata!AB71)&gt;0,vlookup(rawdata!AB71,Mappings!$A$6:$B$250,2,false),rawdata!AB71))</f>
        <v/>
      </c>
    </row>
    <row r="72">
      <c r="B72" s="2" t="str">
        <f>rawdata!C72</f>
        <v>Gwoonwardu Mia</v>
      </c>
      <c r="C72" s="2" t="str">
        <f>rawdata!D72</f>
        <v>Lightwell</v>
      </c>
      <c r="D72" s="2" t="str">
        <f>rawdata!E72</f>
        <v>This array of touchtables is designed to give visitors to this permanent exhibition space a highly engaging and intuitive way of interacting with an expansive collection of images that trace the history of Aboriginal people in this region. </v>
      </c>
      <c r="E72" s="11" t="str">
        <f>rawdata!F72</f>
        <v>http://www.lightwell.com.au/projects/#/gwoonwardu-touchtables/</v>
      </c>
      <c r="F72" s="2" t="str">
        <f>rawdata!G72</f>
        <v/>
      </c>
      <c r="G72" s="2" t="str">
        <f>rawdata!H72</f>
        <v>2012</v>
      </c>
      <c r="H72" s="2" t="str">
        <f>rawdata!I72</f>
        <v>Carnarvon, Australia</v>
      </c>
      <c r="I72" s="2" t="str">
        <f>if(isblank(rawdata!J72),"",if(countif(Mappings!$A$6:$A$250,"="&amp;rawdata!J72)&gt;0,vlookup(rawdata!J72,Mappings!$A$6:$B$250,2,false),rawdata!J72))</f>
        <v>form_exhibition</v>
      </c>
      <c r="J72" s="2" t="str">
        <f>if(isblank(rawdata!K72),"",if(countif(Mappings!$A$6:$A$250,"="&amp;rawdata!K72)&gt;0,vlookup(rawdata!K72,Mappings!$A$6:$B$250,2,false),rawdata!K72))</f>
        <v>type_interactive</v>
      </c>
      <c r="K72" s="2" t="str">
        <f>if(isblank(rawdata!L72),"",if(countif(Mappings!$A$6:$A$250,"="&amp;rawdata!L72)&gt;0,vlookup(rawdata!L72,Mappings!$A$6:$B$250,2,false),rawdata!L72))</f>
        <v>gear_screen</v>
      </c>
      <c r="L72" s="2" t="str">
        <f>if(isblank(rawdata!M72),"",if(countif(Mappings!$A$6:$A$250,"="&amp;rawdata!M72)&gt;0,vlookup(rawdata!M72,Mappings!$A$6:$B$250,2,false),rawdata!M72))</f>
        <v>function_touch</v>
      </c>
      <c r="M72" s="2" t="str">
        <f>if(isblank(rawdata!N72),"",if(countif(Mappings!$A$6:$A$250,"="&amp;rawdata!N72)&gt;0,vlookup(rawdata!N72,Mappings!$A$6:$B$250,2,false),rawdata!N72))</f>
        <v>theme_historical</v>
      </c>
      <c r="N72" s="2" t="str">
        <f>if(isblank(rawdata!O72),"",if(countif(Mappings!$A$6:$A$250,"="&amp;rawdata!O72)&gt;0,vlookup(rawdata!O72,Mappings!$A$6:$B$250,2,false),rawdata!O72))</f>
        <v>tech_screen</v>
      </c>
      <c r="O72" s="2" t="str">
        <f>if(isblank(rawdata!P72),"",if(countif(Mappings!$A$6:$A$250,"="&amp;rawdata!P72)&gt;0,vlookup(rawdata!P72,Mappings!$A$6:$B$250,2,false),rawdata!P72))</f>
        <v/>
      </c>
      <c r="P72" s="2" t="str">
        <f>if(isblank(rawdata!Q72),"",if(countif(Mappings!$A$6:$A$250,"="&amp;rawdata!Q72)&gt;0,vlookup(rawdata!Q72,Mappings!$A$6:$B$250,2,false),rawdata!Q72))</f>
        <v/>
      </c>
      <c r="Q72" s="2" t="str">
        <f>if(isblank(rawdata!R72),"",if(countif(Mappings!$A$6:$A$250,"="&amp;rawdata!R72)&gt;0,vlookup(rawdata!R72,Mappings!$A$6:$B$250,2,false),rawdata!R72))</f>
        <v/>
      </c>
      <c r="R72" s="2" t="str">
        <f>if(isblank(rawdata!S72),"",if(countif(Mappings!$A$6:$A$250,"="&amp;rawdata!S72)&gt;0,vlookup(rawdata!S72,Mappings!$A$6:$B$250,2,false),rawdata!S72))</f>
        <v/>
      </c>
      <c r="S72" s="2" t="str">
        <f>if(isblank(rawdata!T72),"",if(countif(Mappings!$A$6:$A$250,"="&amp;rawdata!T72)&gt;0,vlookup(rawdata!T72,Mappings!$A$6:$B$250,2,false),rawdata!T72))</f>
        <v/>
      </c>
      <c r="T72" s="2" t="str">
        <f>if(isblank(rawdata!U72),"",if(countif(Mappings!$A$6:$A$250,"="&amp;rawdata!U72)&gt;0,vlookup(rawdata!U72,Mappings!$A$6:$B$250,2,false),rawdata!U72))</f>
        <v/>
      </c>
      <c r="U72" s="2" t="str">
        <f>if(isblank(rawdata!V72),"",if(countif(Mappings!$A$6:$A$250,"="&amp;rawdata!V72)&gt;0,vlookup(rawdata!V72,Mappings!$A$6:$B$250,2,false),rawdata!V72))</f>
        <v/>
      </c>
      <c r="V72" s="2" t="str">
        <f>if(isblank(rawdata!W72),"",if(countif(Mappings!$A$6:$A$250,"="&amp;rawdata!W72)&gt;0,vlookup(rawdata!W72,Mappings!$A$6:$B$250,2,false),rawdata!W72))</f>
        <v/>
      </c>
      <c r="W72" s="2" t="str">
        <f>if(isblank(rawdata!X72),"",if(countif(Mappings!$A$6:$A$250,"="&amp;rawdata!X72)&gt;0,vlookup(rawdata!X72,Mappings!$A$6:$B$250,2,false),rawdata!X72))</f>
        <v/>
      </c>
      <c r="X72" s="2" t="str">
        <f>if(isblank(rawdata!Y72),"",if(countif(Mappings!$A$6:$A$250,"="&amp;rawdata!Y72)&gt;0,vlookup(rawdata!Y72,Mappings!$A$6:$B$250,2,false),rawdata!Y72))</f>
        <v/>
      </c>
      <c r="Y72" s="2" t="str">
        <f>if(isblank(rawdata!Z72),"",if(countif(Mappings!$A$6:$A$250,"="&amp;rawdata!Z72)&gt;0,vlookup(rawdata!Z72,Mappings!$A$6:$B$250,2,false),rawdata!Z72))</f>
        <v/>
      </c>
      <c r="Z72" s="2" t="str">
        <f>if(isblank(rawdata!AA72),"",if(countif(Mappings!$A$6:$A$250,"="&amp;rawdata!AA72)&gt;0,vlookup(rawdata!AA72,Mappings!$A$6:$B$250,2,false),rawdata!AA72))</f>
        <v/>
      </c>
      <c r="AA72" s="2" t="str">
        <f>if(isblank(rawdata!AB72),"",if(countif(Mappings!$A$6:$A$250,"="&amp;rawdata!AB72)&gt;0,vlookup(rawdata!AB72,Mappings!$A$6:$B$250,2,false),rawdata!AB72))</f>
        <v/>
      </c>
    </row>
    <row r="73">
      <c r="B73" s="2" t="str">
        <f>rawdata!C73</f>
        <v>Garden of Neon</v>
      </c>
      <c r="C73" s="2" t="str">
        <f>rawdata!D73</f>
        <v>Lightwell</v>
      </c>
      <c r="D73" s="2" t="str">
        <f>rawdata!E73</f>
        <v>Lightwell developed this interactive projection for the Opera Bar as part of the annual VIVID Festival held in May 2014.  </v>
      </c>
      <c r="E73" s="11" t="str">
        <f>rawdata!F73</f>
        <v>http://www.lightwell.com.au/projects/#/garden-of-neon/</v>
      </c>
      <c r="F73" s="2" t="str">
        <f>rawdata!G73</f>
        <v/>
      </c>
      <c r="G73" s="2" t="str">
        <f>rawdata!H73</f>
        <v>2014</v>
      </c>
      <c r="H73" s="2" t="str">
        <f>rawdata!I73</f>
        <v>Sydney, Australia</v>
      </c>
      <c r="I73" s="2" t="str">
        <f>if(isblank(rawdata!J73),"",if(countif(Mappings!$A$6:$A$250,"="&amp;rawdata!J73)&gt;0,vlookup(rawdata!J73,Mappings!$A$6:$B$250,2,false),rawdata!J73))</f>
        <v>form_installation</v>
      </c>
      <c r="J73" s="2" t="str">
        <f>if(isblank(rawdata!K73),"",if(countif(Mappings!$A$6:$A$250,"="&amp;rawdata!K73)&gt;0,vlookup(rawdata!K73,Mappings!$A$6:$B$250,2,false),rawdata!K73))</f>
        <v>form_exhibition</v>
      </c>
      <c r="K73" s="2" t="str">
        <f>if(isblank(rawdata!L73),"",if(countif(Mappings!$A$6:$A$250,"="&amp;rawdata!L73)&gt;0,vlookup(rawdata!L73,Mappings!$A$6:$B$250,2,false),rawdata!L73))</f>
        <v>gear_screen</v>
      </c>
      <c r="L73" s="2" t="str">
        <f>if(isblank(rawdata!M73),"",if(countif(Mappings!$A$6:$A$250,"="&amp;rawdata!M73)&gt;0,vlookup(rawdata!M73,Mappings!$A$6:$B$250,2,false),rawdata!M73))</f>
        <v>gear_projector</v>
      </c>
      <c r="M73" s="2" t="str">
        <f>if(isblank(rawdata!N73),"",if(countif(Mappings!$A$6:$A$250,"="&amp;rawdata!N73)&gt;0,vlookup(rawdata!N73,Mappings!$A$6:$B$250,2,false),rawdata!N73))</f>
        <v>tech_screen</v>
      </c>
      <c r="N73" s="2" t="str">
        <f>if(isblank(rawdata!O73),"",if(countif(Mappings!$A$6:$A$250,"="&amp;rawdata!O73)&gt;0,vlookup(rawdata!O73,Mappings!$A$6:$B$250,2,false),rawdata!O73))</f>
        <v>function_motion</v>
      </c>
      <c r="O73" s="2" t="str">
        <f>if(isblank(rawdata!P73),"",if(countif(Mappings!$A$6:$A$250,"="&amp;rawdata!P73)&gt;0,vlookup(rawdata!P73,Mappings!$A$6:$B$250,2,false),rawdata!P73))</f>
        <v>gear_kinect</v>
      </c>
      <c r="P73" s="2" t="str">
        <f>if(isblank(rawdata!Q73),"",if(countif(Mappings!$A$6:$A$250,"="&amp;rawdata!Q73)&gt;0,vlookup(rawdata!Q73,Mappings!$A$6:$B$250,2,false),rawdata!Q73))</f>
        <v>theme_tech</v>
      </c>
      <c r="Q73" s="2" t="str">
        <f>if(isblank(rawdata!R73),"",if(countif(Mappings!$A$6:$A$250,"="&amp;rawdata!R73)&gt;0,vlookup(rawdata!R73,Mappings!$A$6:$B$250,2,false),rawdata!R73))</f>
        <v>type_interactive</v>
      </c>
      <c r="R73" s="2" t="str">
        <f>if(isblank(rawdata!S73),"",if(countif(Mappings!$A$6:$A$250,"="&amp;rawdata!S73)&gt;0,vlookup(rawdata!S73,Mappings!$A$6:$B$250,2,false),rawdata!S73))</f>
        <v/>
      </c>
      <c r="S73" s="2" t="str">
        <f>if(isblank(rawdata!T73),"",if(countif(Mappings!$A$6:$A$250,"="&amp;rawdata!T73)&gt;0,vlookup(rawdata!T73,Mappings!$A$6:$B$250,2,false),rawdata!T73))</f>
        <v/>
      </c>
      <c r="T73" s="2" t="str">
        <f>if(isblank(rawdata!U73),"",if(countif(Mappings!$A$6:$A$250,"="&amp;rawdata!U73)&gt;0,vlookup(rawdata!U73,Mappings!$A$6:$B$250,2,false),rawdata!U73))</f>
        <v/>
      </c>
      <c r="U73" s="2" t="str">
        <f>if(isblank(rawdata!V73),"",if(countif(Mappings!$A$6:$A$250,"="&amp;rawdata!V73)&gt;0,vlookup(rawdata!V73,Mappings!$A$6:$B$250,2,false),rawdata!V73))</f>
        <v/>
      </c>
      <c r="V73" s="2" t="str">
        <f>if(isblank(rawdata!W73),"",if(countif(Mappings!$A$6:$A$250,"="&amp;rawdata!W73)&gt;0,vlookup(rawdata!W73,Mappings!$A$6:$B$250,2,false),rawdata!W73))</f>
        <v/>
      </c>
      <c r="W73" s="2" t="str">
        <f>if(isblank(rawdata!X73),"",if(countif(Mappings!$A$6:$A$250,"="&amp;rawdata!X73)&gt;0,vlookup(rawdata!X73,Mappings!$A$6:$B$250,2,false),rawdata!X73))</f>
        <v/>
      </c>
      <c r="X73" s="2" t="str">
        <f>if(isblank(rawdata!Y73),"",if(countif(Mappings!$A$6:$A$250,"="&amp;rawdata!Y73)&gt;0,vlookup(rawdata!Y73,Mappings!$A$6:$B$250,2,false),rawdata!Y73))</f>
        <v/>
      </c>
      <c r="Y73" s="2" t="str">
        <f>if(isblank(rawdata!Z73),"",if(countif(Mappings!$A$6:$A$250,"="&amp;rawdata!Z73)&gt;0,vlookup(rawdata!Z73,Mappings!$A$6:$B$250,2,false),rawdata!Z73))</f>
        <v/>
      </c>
      <c r="Z73" s="2" t="str">
        <f>if(isblank(rawdata!AA73),"",if(countif(Mappings!$A$6:$A$250,"="&amp;rawdata!AA73)&gt;0,vlookup(rawdata!AA73,Mappings!$A$6:$B$250,2,false),rawdata!AA73))</f>
        <v/>
      </c>
      <c r="AA73" s="2" t="str">
        <f>if(isblank(rawdata!AB73),"",if(countif(Mappings!$A$6:$A$250,"="&amp;rawdata!AB73)&gt;0,vlookup(rawdata!AB73,Mappings!$A$6:$B$250,2,false),rawdata!AB73))</f>
        <v/>
      </c>
    </row>
    <row r="74">
      <c r="B74" s="2" t="str">
        <f>rawdata!C74</f>
        <v>Spikes Asia</v>
      </c>
      <c r="C74" s="2" t="str">
        <f>rawdata!D74</f>
        <v>Lightwell</v>
      </c>
      <c r="D74" s="2" t="str">
        <f>rawdata!E74</f>
        <v>This project was a temporary installation created in September 2014 for Google's booth at Spikes Asia, a festival for the creative industry held annually in Singapore.</v>
      </c>
      <c r="E74" s="11" t="str">
        <f>rawdata!F74</f>
        <v>http://www.lightwell.com.au/projects/#/spikes-asia/</v>
      </c>
      <c r="F74" s="2" t="str">
        <f>rawdata!G74</f>
        <v/>
      </c>
      <c r="G74" s="2" t="str">
        <f>rawdata!H74</f>
        <v>2014</v>
      </c>
      <c r="H74" s="2" t="str">
        <f>rawdata!I74</f>
        <v>Singapore</v>
      </c>
      <c r="I74" s="2" t="str">
        <f>if(isblank(rawdata!J74),"",if(countif(Mappings!$A$6:$A$250,"="&amp;rawdata!J74)&gt;0,vlookup(rawdata!J74,Mappings!$A$6:$B$250,2,false),rawdata!J74))</f>
        <v>form_installation</v>
      </c>
      <c r="J74" s="2" t="str">
        <f>if(isblank(rawdata!K74),"",if(countif(Mappings!$A$6:$A$250,"="&amp;rawdata!K74)&gt;0,vlookup(rawdata!K74,Mappings!$A$6:$B$250,2,false),rawdata!K74))</f>
        <v>type_interactive</v>
      </c>
      <c r="K74" s="2" t="str">
        <f>if(isblank(rawdata!L74),"",if(countif(Mappings!$A$6:$A$250,"="&amp;rawdata!L74)&gt;0,vlookup(rawdata!L74,Mappings!$A$6:$B$250,2,false),rawdata!L74))</f>
        <v>gear_tablet</v>
      </c>
      <c r="L74" s="2" t="str">
        <f>if(isblank(rawdata!M74),"",if(countif(Mappings!$A$6:$A$250,"="&amp;rawdata!M74)&gt;0,vlookup(rawdata!M74,Mappings!$A$6:$B$250,2,false),rawdata!M74))</f>
        <v>gear_projector</v>
      </c>
      <c r="M74" s="2" t="str">
        <f>if(isblank(rawdata!N74),"",if(countif(Mappings!$A$6:$A$250,"="&amp;rawdata!N74)&gt;0,vlookup(rawdata!N74,Mappings!$A$6:$B$250,2,false),rawdata!N74))</f>
        <v>gear_screen</v>
      </c>
      <c r="N74" s="2" t="str">
        <f>if(isblank(rawdata!O74),"",if(countif(Mappings!$A$6:$A$250,"="&amp;rawdata!O74)&gt;0,vlookup(rawdata!O74,Mappings!$A$6:$B$250,2,false),rawdata!O74))</f>
        <v>tech_screen</v>
      </c>
      <c r="O74" s="2" t="str">
        <f>if(isblank(rawdata!P74),"",if(countif(Mappings!$A$6:$A$250,"="&amp;rawdata!P74)&gt;0,vlookup(rawdata!P74,Mappings!$A$6:$B$250,2,false),rawdata!P74))</f>
        <v>theme_tech</v>
      </c>
      <c r="P74" s="2" t="str">
        <f>if(isblank(rawdata!Q74),"",if(countif(Mappings!$A$6:$A$250,"="&amp;rawdata!Q74)&gt;0,vlookup(rawdata!Q74,Mappings!$A$6:$B$250,2,false),rawdata!Q74))</f>
        <v>function_touch</v>
      </c>
      <c r="Q74" s="2" t="str">
        <f>if(isblank(rawdata!R74),"",if(countif(Mappings!$A$6:$A$250,"="&amp;rawdata!R74)&gt;0,vlookup(rawdata!R74,Mappings!$A$6:$B$250,2,false),rawdata!R74))</f>
        <v/>
      </c>
      <c r="R74" s="2" t="str">
        <f>if(isblank(rawdata!S74),"",if(countif(Mappings!$A$6:$A$250,"="&amp;rawdata!S74)&gt;0,vlookup(rawdata!S74,Mappings!$A$6:$B$250,2,false),rawdata!S74))</f>
        <v/>
      </c>
      <c r="S74" s="2" t="str">
        <f>if(isblank(rawdata!T74),"",if(countif(Mappings!$A$6:$A$250,"="&amp;rawdata!T74)&gt;0,vlookup(rawdata!T74,Mappings!$A$6:$B$250,2,false),rawdata!T74))</f>
        <v/>
      </c>
      <c r="T74" s="2" t="str">
        <f>if(isblank(rawdata!U74),"",if(countif(Mappings!$A$6:$A$250,"="&amp;rawdata!U74)&gt;0,vlookup(rawdata!U74,Mappings!$A$6:$B$250,2,false),rawdata!U74))</f>
        <v/>
      </c>
      <c r="U74" s="2" t="str">
        <f>if(isblank(rawdata!V74),"",if(countif(Mappings!$A$6:$A$250,"="&amp;rawdata!V74)&gt;0,vlookup(rawdata!V74,Mappings!$A$6:$B$250,2,false),rawdata!V74))</f>
        <v/>
      </c>
      <c r="V74" s="2" t="str">
        <f>if(isblank(rawdata!W74),"",if(countif(Mappings!$A$6:$A$250,"="&amp;rawdata!W74)&gt;0,vlookup(rawdata!W74,Mappings!$A$6:$B$250,2,false),rawdata!W74))</f>
        <v/>
      </c>
      <c r="W74" s="2" t="str">
        <f>if(isblank(rawdata!X74),"",if(countif(Mappings!$A$6:$A$250,"="&amp;rawdata!X74)&gt;0,vlookup(rawdata!X74,Mappings!$A$6:$B$250,2,false),rawdata!X74))</f>
        <v/>
      </c>
      <c r="X74" s="2" t="str">
        <f>if(isblank(rawdata!Y74),"",if(countif(Mappings!$A$6:$A$250,"="&amp;rawdata!Y74)&gt;0,vlookup(rawdata!Y74,Mappings!$A$6:$B$250,2,false),rawdata!Y74))</f>
        <v/>
      </c>
      <c r="Y74" s="2" t="str">
        <f>if(isblank(rawdata!Z74),"",if(countif(Mappings!$A$6:$A$250,"="&amp;rawdata!Z74)&gt;0,vlookup(rawdata!Z74,Mappings!$A$6:$B$250,2,false),rawdata!Z74))</f>
        <v/>
      </c>
      <c r="Z74" s="2" t="str">
        <f>if(isblank(rawdata!AA74),"",if(countif(Mappings!$A$6:$A$250,"="&amp;rawdata!AA74)&gt;0,vlookup(rawdata!AA74,Mappings!$A$6:$B$250,2,false),rawdata!AA74))</f>
        <v/>
      </c>
      <c r="AA74" s="2" t="str">
        <f>if(isblank(rawdata!AB74),"",if(countif(Mappings!$A$6:$A$250,"="&amp;rawdata!AB74)&gt;0,vlookup(rawdata!AB74,Mappings!$A$6:$B$250,2,false),rawdata!AB74))</f>
        <v/>
      </c>
    </row>
    <row r="75">
      <c r="B75" s="2" t="str">
        <f>rawdata!C75</f>
        <v>Eureka Touchtables</v>
      </c>
      <c r="C75" s="2" t="str">
        <f>rawdata!D75</f>
        <v>Lightwell</v>
      </c>
      <c r="D75" s="2" t="str">
        <f>rawdata!E75</f>
        <v>This ten-screen multitouch interactive portrays the events surrounding the Eureka Stockade and its impact on the idea of democracy in Australia. It forms an important part of the Museum of Australian Democracy at Eureka in Ballarat.</v>
      </c>
      <c r="E75" s="11" t="str">
        <f>rawdata!F75</f>
        <v>http://www.lightwell.com.au/projects/#/eureka-touchtables/</v>
      </c>
      <c r="F75" s="2" t="str">
        <f>rawdata!G75</f>
        <v/>
      </c>
      <c r="G75" s="2" t="str">
        <f>rawdata!H75</f>
        <v>?</v>
      </c>
      <c r="H75" s="2" t="str">
        <f>rawdata!I75</f>
        <v>Ballarat, Australia</v>
      </c>
      <c r="I75" s="2" t="str">
        <f>if(isblank(rawdata!J75),"",if(countif(Mappings!$A$6:$A$250,"="&amp;rawdata!J75)&gt;0,vlookup(rawdata!J75,Mappings!$A$6:$B$250,2,false),rawdata!J75))</f>
        <v>form_exhibition</v>
      </c>
      <c r="J75" s="2" t="str">
        <f>if(isblank(rawdata!K75),"",if(countif(Mappings!$A$6:$A$250,"="&amp;rawdata!K75)&gt;0,vlookup(rawdata!K75,Mappings!$A$6:$B$250,2,false),rawdata!K75))</f>
        <v>type_interactive</v>
      </c>
      <c r="K75" s="2" t="str">
        <f>if(isblank(rawdata!L75),"",if(countif(Mappings!$A$6:$A$250,"="&amp;rawdata!L75)&gt;0,vlookup(rawdata!L75,Mappings!$A$6:$B$250,2,false),rawdata!L75))</f>
        <v>function_touch</v>
      </c>
      <c r="L75" s="2" t="str">
        <f>if(isblank(rawdata!M75),"",if(countif(Mappings!$A$6:$A$250,"="&amp;rawdata!M75)&gt;0,vlookup(rawdata!M75,Mappings!$A$6:$B$250,2,false),rawdata!M75))</f>
        <v>theme_historic</v>
      </c>
      <c r="M75" s="2" t="str">
        <f>if(isblank(rawdata!N75),"",if(countif(Mappings!$A$6:$A$250,"="&amp;rawdata!N75)&gt;0,vlookup(rawdata!N75,Mappings!$A$6:$B$250,2,false),rawdata!N75))</f>
        <v>gear_screen</v>
      </c>
      <c r="N75" s="2" t="str">
        <f>if(isblank(rawdata!O75),"",if(countif(Mappings!$A$6:$A$250,"="&amp;rawdata!O75)&gt;0,vlookup(rawdata!O75,Mappings!$A$6:$B$250,2,false),rawdata!O75))</f>
        <v>tech_screen</v>
      </c>
      <c r="O75" s="2" t="str">
        <f>if(isblank(rawdata!P75),"",if(countif(Mappings!$A$6:$A$250,"="&amp;rawdata!P75)&gt;0,vlookup(rawdata!P75,Mappings!$A$6:$B$250,2,false),rawdata!P75))</f>
        <v/>
      </c>
      <c r="P75" s="2" t="str">
        <f>if(isblank(rawdata!Q75),"",if(countif(Mappings!$A$6:$A$250,"="&amp;rawdata!Q75)&gt;0,vlookup(rawdata!Q75,Mappings!$A$6:$B$250,2,false),rawdata!Q75))</f>
        <v/>
      </c>
      <c r="Q75" s="2" t="str">
        <f>if(isblank(rawdata!R75),"",if(countif(Mappings!$A$6:$A$250,"="&amp;rawdata!R75)&gt;0,vlookup(rawdata!R75,Mappings!$A$6:$B$250,2,false),rawdata!R75))</f>
        <v/>
      </c>
      <c r="R75" s="2" t="str">
        <f>if(isblank(rawdata!S75),"",if(countif(Mappings!$A$6:$A$250,"="&amp;rawdata!S75)&gt;0,vlookup(rawdata!S75,Mappings!$A$6:$B$250,2,false),rawdata!S75))</f>
        <v/>
      </c>
      <c r="S75" s="2" t="str">
        <f>if(isblank(rawdata!T75),"",if(countif(Mappings!$A$6:$A$250,"="&amp;rawdata!T75)&gt;0,vlookup(rawdata!T75,Mappings!$A$6:$B$250,2,false),rawdata!T75))</f>
        <v/>
      </c>
      <c r="T75" s="2" t="str">
        <f>if(isblank(rawdata!U75),"",if(countif(Mappings!$A$6:$A$250,"="&amp;rawdata!U75)&gt;0,vlookup(rawdata!U75,Mappings!$A$6:$B$250,2,false),rawdata!U75))</f>
        <v/>
      </c>
      <c r="U75" s="2" t="str">
        <f>if(isblank(rawdata!V75),"",if(countif(Mappings!$A$6:$A$250,"="&amp;rawdata!V75)&gt;0,vlookup(rawdata!V75,Mappings!$A$6:$B$250,2,false),rawdata!V75))</f>
        <v/>
      </c>
      <c r="V75" s="2" t="str">
        <f>if(isblank(rawdata!W75),"",if(countif(Mappings!$A$6:$A$250,"="&amp;rawdata!W75)&gt;0,vlookup(rawdata!W75,Mappings!$A$6:$B$250,2,false),rawdata!W75))</f>
        <v/>
      </c>
      <c r="W75" s="2" t="str">
        <f>if(isblank(rawdata!X75),"",if(countif(Mappings!$A$6:$A$250,"="&amp;rawdata!X75)&gt;0,vlookup(rawdata!X75,Mappings!$A$6:$B$250,2,false),rawdata!X75))</f>
        <v/>
      </c>
      <c r="X75" s="2" t="str">
        <f>if(isblank(rawdata!Y75),"",if(countif(Mappings!$A$6:$A$250,"="&amp;rawdata!Y75)&gt;0,vlookup(rawdata!Y75,Mappings!$A$6:$B$250,2,false),rawdata!Y75))</f>
        <v/>
      </c>
      <c r="Y75" s="2" t="str">
        <f>if(isblank(rawdata!Z75),"",if(countif(Mappings!$A$6:$A$250,"="&amp;rawdata!Z75)&gt;0,vlookup(rawdata!Z75,Mappings!$A$6:$B$250,2,false),rawdata!Z75))</f>
        <v/>
      </c>
      <c r="Z75" s="2" t="str">
        <f>if(isblank(rawdata!AA75),"",if(countif(Mappings!$A$6:$A$250,"="&amp;rawdata!AA75)&gt;0,vlookup(rawdata!AA75,Mappings!$A$6:$B$250,2,false),rawdata!AA75))</f>
        <v/>
      </c>
      <c r="AA75" s="2" t="str">
        <f>if(isblank(rawdata!AB75),"",if(countif(Mappings!$A$6:$A$250,"="&amp;rawdata!AB75)&gt;0,vlookup(rawdata!AB75,Mappings!$A$6:$B$250,2,false),rawdata!AB75))</f>
        <v/>
      </c>
    </row>
    <row r="76">
      <c r="B76" s="2" t="str">
        <f>rawdata!C76</f>
        <v>Navigators</v>
      </c>
      <c r="C76" s="2" t="str">
        <f>rawdata!D76</f>
        <v>Lightwell</v>
      </c>
      <c r="D76" s="2" t="str">
        <f>rawdata!E76</f>
        <v>The Navigators interface explores the stories and navigation techniques of adventurers who sailed the oceans en-route to the Australian continent. </v>
      </c>
      <c r="E76" s="11" t="str">
        <f>rawdata!F76</f>
        <v>http://www.lightwell.com.au/projects/#/navigators/</v>
      </c>
      <c r="F76" s="2" t="str">
        <f>rawdata!G76</f>
        <v/>
      </c>
      <c r="G76" s="2" t="str">
        <f>rawdata!H76</f>
        <v>2014</v>
      </c>
      <c r="H76" s="2" t="str">
        <f>rawdata!I76</f>
        <v>Sydney, Australia</v>
      </c>
      <c r="I76" s="2" t="str">
        <f>if(isblank(rawdata!J76),"",if(countif(Mappings!$A$6:$A$250,"="&amp;rawdata!J76)&gt;0,vlookup(rawdata!J76,Mappings!$A$6:$B$250,2,false),rawdata!J76))</f>
        <v>form_exhibition</v>
      </c>
      <c r="J76" s="2" t="str">
        <f>if(isblank(rawdata!K76),"",if(countif(Mappings!$A$6:$A$250,"="&amp;rawdata!K76)&gt;0,vlookup(rawdata!K76,Mappings!$A$6:$B$250,2,false),rawdata!K76))</f>
        <v>type_interactive</v>
      </c>
      <c r="K76" s="2" t="str">
        <f>if(isblank(rawdata!L76),"",if(countif(Mappings!$A$6:$A$250,"="&amp;rawdata!L76)&gt;0,vlookup(rawdata!L76,Mappings!$A$6:$B$250,2,false),rawdata!L76))</f>
        <v>function_touch</v>
      </c>
      <c r="L76" s="2" t="str">
        <f>if(isblank(rawdata!M76),"",if(countif(Mappings!$A$6:$A$250,"="&amp;rawdata!M76)&gt;0,vlookup(rawdata!M76,Mappings!$A$6:$B$250,2,false),rawdata!M76))</f>
        <v>theme_historic</v>
      </c>
      <c r="M76" s="2" t="str">
        <f>if(isblank(rawdata!N76),"",if(countif(Mappings!$A$6:$A$250,"="&amp;rawdata!N76)&gt;0,vlookup(rawdata!N76,Mappings!$A$6:$B$250,2,false),rawdata!N76))</f>
        <v>tech_screen</v>
      </c>
      <c r="N76" s="2" t="str">
        <f>if(isblank(rawdata!O76),"",if(countif(Mappings!$A$6:$A$250,"="&amp;rawdata!O76)&gt;0,vlookup(rawdata!O76,Mappings!$A$6:$B$250,2,false),rawdata!O76))</f>
        <v>gear_screen</v>
      </c>
      <c r="O76" s="2" t="str">
        <f>if(isblank(rawdata!P76),"",if(countif(Mappings!$A$6:$A$250,"="&amp;rawdata!P76)&gt;0,vlookup(rawdata!P76,Mappings!$A$6:$B$250,2,false),rawdata!P76))</f>
        <v/>
      </c>
      <c r="P76" s="2" t="str">
        <f>if(isblank(rawdata!Q76),"",if(countif(Mappings!$A$6:$A$250,"="&amp;rawdata!Q76)&gt;0,vlookup(rawdata!Q76,Mappings!$A$6:$B$250,2,false),rawdata!Q76))</f>
        <v/>
      </c>
      <c r="Q76" s="2" t="str">
        <f>if(isblank(rawdata!R76),"",if(countif(Mappings!$A$6:$A$250,"="&amp;rawdata!R76)&gt;0,vlookup(rawdata!R76,Mappings!$A$6:$B$250,2,false),rawdata!R76))</f>
        <v/>
      </c>
      <c r="R76" s="2" t="str">
        <f>if(isblank(rawdata!S76),"",if(countif(Mappings!$A$6:$A$250,"="&amp;rawdata!S76)&gt;0,vlookup(rawdata!S76,Mappings!$A$6:$B$250,2,false),rawdata!S76))</f>
        <v/>
      </c>
      <c r="S76" s="2" t="str">
        <f>if(isblank(rawdata!T76),"",if(countif(Mappings!$A$6:$A$250,"="&amp;rawdata!T76)&gt;0,vlookup(rawdata!T76,Mappings!$A$6:$B$250,2,false),rawdata!T76))</f>
        <v/>
      </c>
      <c r="T76" s="2" t="str">
        <f>if(isblank(rawdata!U76),"",if(countif(Mappings!$A$6:$A$250,"="&amp;rawdata!U76)&gt;0,vlookup(rawdata!U76,Mappings!$A$6:$B$250,2,false),rawdata!U76))</f>
        <v/>
      </c>
      <c r="U76" s="2" t="str">
        <f>if(isblank(rawdata!V76),"",if(countif(Mappings!$A$6:$A$250,"="&amp;rawdata!V76)&gt;0,vlookup(rawdata!V76,Mappings!$A$6:$B$250,2,false),rawdata!V76))</f>
        <v/>
      </c>
      <c r="V76" s="2" t="str">
        <f>if(isblank(rawdata!W76),"",if(countif(Mappings!$A$6:$A$250,"="&amp;rawdata!W76)&gt;0,vlookup(rawdata!W76,Mappings!$A$6:$B$250,2,false),rawdata!W76))</f>
        <v/>
      </c>
      <c r="W76" s="2" t="str">
        <f>if(isblank(rawdata!X76),"",if(countif(Mappings!$A$6:$A$250,"="&amp;rawdata!X76)&gt;0,vlookup(rawdata!X76,Mappings!$A$6:$B$250,2,false),rawdata!X76))</f>
        <v/>
      </c>
      <c r="X76" s="2" t="str">
        <f>if(isblank(rawdata!Y76),"",if(countif(Mappings!$A$6:$A$250,"="&amp;rawdata!Y76)&gt;0,vlookup(rawdata!Y76,Mappings!$A$6:$B$250,2,false),rawdata!Y76))</f>
        <v/>
      </c>
      <c r="Y76" s="2" t="str">
        <f>if(isblank(rawdata!Z76),"",if(countif(Mappings!$A$6:$A$250,"="&amp;rawdata!Z76)&gt;0,vlookup(rawdata!Z76,Mappings!$A$6:$B$250,2,false),rawdata!Z76))</f>
        <v/>
      </c>
      <c r="Z76" s="2" t="str">
        <f>if(isblank(rawdata!AA76),"",if(countif(Mappings!$A$6:$A$250,"="&amp;rawdata!AA76)&gt;0,vlookup(rawdata!AA76,Mappings!$A$6:$B$250,2,false),rawdata!AA76))</f>
        <v/>
      </c>
      <c r="AA76" s="2" t="str">
        <f>if(isblank(rawdata!AB76),"",if(countif(Mappings!$A$6:$A$250,"="&amp;rawdata!AB76)&gt;0,vlookup(rawdata!AB76,Mappings!$A$6:$B$250,2,false),rawdata!AB76))</f>
        <v/>
      </c>
    </row>
    <row r="77">
      <c r="B77" s="2" t="str">
        <f>rawdata!C77</f>
        <v>HMAS Sydney</v>
      </c>
      <c r="C77" s="2" t="str">
        <f>rawdata!D77</f>
        <v>Lightwell</v>
      </c>
      <c r="D77" s="2" t="str">
        <f>rawdata!E77</f>
        <v>HMAS Sydney is a touchtable project for the Australian National Maritime Museum's War at Sea traveling exhibition. Using the museum's historical material, this installation tracks HMAS Sydney's journey around the world between 1913-1917.</v>
      </c>
      <c r="E77" s="11" t="str">
        <f>rawdata!F77</f>
        <v>http://www.lightwell.com.au/projects/#/hmas-sydney/</v>
      </c>
      <c r="F77" s="2" t="str">
        <f>rawdata!G77</f>
        <v/>
      </c>
      <c r="G77" s="2" t="str">
        <f>rawdata!H77</f>
        <v>2014</v>
      </c>
      <c r="H77" s="2" t="str">
        <f>rawdata!I77</f>
        <v>Sydney, Australia</v>
      </c>
      <c r="I77" s="2" t="str">
        <f>if(isblank(rawdata!J77),"",if(countif(Mappings!$A$6:$A$250,"="&amp;rawdata!J77)&gt;0,vlookup(rawdata!J77,Mappings!$A$6:$B$250,2,false),rawdata!J77))</f>
        <v>form_exhibition</v>
      </c>
      <c r="J77" s="2" t="str">
        <f>if(isblank(rawdata!K77),"",if(countif(Mappings!$A$6:$A$250,"="&amp;rawdata!K77)&gt;0,vlookup(rawdata!K77,Mappings!$A$6:$B$250,2,false),rawdata!K77))</f>
        <v>type_interactive</v>
      </c>
      <c r="K77" s="2" t="str">
        <f>if(isblank(rawdata!L77),"",if(countif(Mappings!$A$6:$A$250,"="&amp;rawdata!L77)&gt;0,vlookup(rawdata!L77,Mappings!$A$6:$B$250,2,false),rawdata!L77))</f>
        <v>function_touch</v>
      </c>
      <c r="L77" s="2" t="str">
        <f>if(isblank(rawdata!M77),"",if(countif(Mappings!$A$6:$A$250,"="&amp;rawdata!M77)&gt;0,vlookup(rawdata!M77,Mappings!$A$6:$B$250,2,false),rawdata!M77))</f>
        <v>theme_historic</v>
      </c>
      <c r="M77" s="2" t="str">
        <f>if(isblank(rawdata!N77),"",if(countif(Mappings!$A$6:$A$250,"="&amp;rawdata!N77)&gt;0,vlookup(rawdata!N77,Mappings!$A$6:$B$250,2,false),rawdata!N77))</f>
        <v>tech_screen</v>
      </c>
      <c r="N77" s="2" t="str">
        <f>if(isblank(rawdata!O77),"",if(countif(Mappings!$A$6:$A$250,"="&amp;rawdata!O77)&gt;0,vlookup(rawdata!O77,Mappings!$A$6:$B$250,2,false),rawdata!O77))</f>
        <v>gear_screen</v>
      </c>
      <c r="O77" s="2" t="str">
        <f>if(isblank(rawdata!P77),"",if(countif(Mappings!$A$6:$A$250,"="&amp;rawdata!P77)&gt;0,vlookup(rawdata!P77,Mappings!$A$6:$B$250,2,false),rawdata!P77))</f>
        <v/>
      </c>
      <c r="P77" s="2" t="str">
        <f>if(isblank(rawdata!Q77),"",if(countif(Mappings!$A$6:$A$250,"="&amp;rawdata!Q77)&gt;0,vlookup(rawdata!Q77,Mappings!$A$6:$B$250,2,false),rawdata!Q77))</f>
        <v/>
      </c>
      <c r="Q77" s="2" t="str">
        <f>if(isblank(rawdata!R77),"",if(countif(Mappings!$A$6:$A$250,"="&amp;rawdata!R77)&gt;0,vlookup(rawdata!R77,Mappings!$A$6:$B$250,2,false),rawdata!R77))</f>
        <v/>
      </c>
      <c r="R77" s="2" t="str">
        <f>if(isblank(rawdata!S77),"",if(countif(Mappings!$A$6:$A$250,"="&amp;rawdata!S77)&gt;0,vlookup(rawdata!S77,Mappings!$A$6:$B$250,2,false),rawdata!S77))</f>
        <v/>
      </c>
      <c r="S77" s="2" t="str">
        <f>if(isblank(rawdata!T77),"",if(countif(Mappings!$A$6:$A$250,"="&amp;rawdata!T77)&gt;0,vlookup(rawdata!T77,Mappings!$A$6:$B$250,2,false),rawdata!T77))</f>
        <v/>
      </c>
      <c r="T77" s="2" t="str">
        <f>if(isblank(rawdata!U77),"",if(countif(Mappings!$A$6:$A$250,"="&amp;rawdata!U77)&gt;0,vlookup(rawdata!U77,Mappings!$A$6:$B$250,2,false),rawdata!U77))</f>
        <v/>
      </c>
      <c r="U77" s="2" t="str">
        <f>if(isblank(rawdata!V77),"",if(countif(Mappings!$A$6:$A$250,"="&amp;rawdata!V77)&gt;0,vlookup(rawdata!V77,Mappings!$A$6:$B$250,2,false),rawdata!V77))</f>
        <v/>
      </c>
      <c r="V77" s="2" t="str">
        <f>if(isblank(rawdata!W77),"",if(countif(Mappings!$A$6:$A$250,"="&amp;rawdata!W77)&gt;0,vlookup(rawdata!W77,Mappings!$A$6:$B$250,2,false),rawdata!W77))</f>
        <v/>
      </c>
      <c r="W77" s="2" t="str">
        <f>if(isblank(rawdata!X77),"",if(countif(Mappings!$A$6:$A$250,"="&amp;rawdata!X77)&gt;0,vlookup(rawdata!X77,Mappings!$A$6:$B$250,2,false),rawdata!X77))</f>
        <v/>
      </c>
      <c r="X77" s="2" t="str">
        <f>if(isblank(rawdata!Y77),"",if(countif(Mappings!$A$6:$A$250,"="&amp;rawdata!Y77)&gt;0,vlookup(rawdata!Y77,Mappings!$A$6:$B$250,2,false),rawdata!Y77))</f>
        <v/>
      </c>
      <c r="Y77" s="2" t="str">
        <f>if(isblank(rawdata!Z77),"",if(countif(Mappings!$A$6:$A$250,"="&amp;rawdata!Z77)&gt;0,vlookup(rawdata!Z77,Mappings!$A$6:$B$250,2,false),rawdata!Z77))</f>
        <v/>
      </c>
      <c r="Z77" s="2" t="str">
        <f>if(isblank(rawdata!AA77),"",if(countif(Mappings!$A$6:$A$250,"="&amp;rawdata!AA77)&gt;0,vlookup(rawdata!AA77,Mappings!$A$6:$B$250,2,false),rawdata!AA77))</f>
        <v/>
      </c>
      <c r="AA77" s="2" t="str">
        <f>if(isblank(rawdata!AB77),"",if(countif(Mappings!$A$6:$A$250,"="&amp;rawdata!AB77)&gt;0,vlookup(rawdata!AB77,Mappings!$A$6:$B$250,2,false),rawdata!AB77))</f>
        <v/>
      </c>
    </row>
    <row r="78">
      <c r="B78" s="2" t="str">
        <f>rawdata!C78</f>
        <v>Parramatta Flood</v>
      </c>
      <c r="C78" s="2" t="str">
        <f>rawdata!D78</f>
        <v>Lightwell</v>
      </c>
      <c r="D78" s="2" t="str">
        <f>rawdata!E78</f>
        <v>Commissioned by the Parramatta Heritage Centre, this video installation reveals the unique cycle of the Parramatta River and the effects of flood events in the area. </v>
      </c>
      <c r="E78" s="11" t="str">
        <f>rawdata!F78</f>
        <v>http://www.lightwell.com.au/projects/#/parramatta-flood/</v>
      </c>
      <c r="F78" s="2" t="str">
        <f>rawdata!G78</f>
        <v/>
      </c>
      <c r="G78" s="2" t="str">
        <f>rawdata!H78</f>
        <v>2014</v>
      </c>
      <c r="H78" s="2" t="str">
        <f>rawdata!I78</f>
        <v>Parramatta, Australia</v>
      </c>
      <c r="I78" s="2" t="str">
        <f>if(isblank(rawdata!J78),"",if(countif(Mappings!$A$6:$A$250,"="&amp;rawdata!J78)&gt;0,vlookup(rawdata!J78,Mappings!$A$6:$B$250,2,false),rawdata!J78))</f>
        <v>form_exhibition</v>
      </c>
      <c r="J78" s="2" t="str">
        <f>if(isblank(rawdata!K78),"",if(countif(Mappings!$A$6:$A$250,"="&amp;rawdata!K78)&gt;0,vlookup(rawdata!K78,Mappings!$A$6:$B$250,2,false),rawdata!K78))</f>
        <v>type_interactive</v>
      </c>
      <c r="K78" s="2" t="str">
        <f>if(isblank(rawdata!L78),"",if(countif(Mappings!$A$6:$A$250,"="&amp;rawdata!L78)&gt;0,vlookup(rawdata!L78,Mappings!$A$6:$B$250,2,false),rawdata!L78))</f>
        <v>function_touch</v>
      </c>
      <c r="L78" s="2" t="str">
        <f>if(isblank(rawdata!M78),"",if(countif(Mappings!$A$6:$A$250,"="&amp;rawdata!M78)&gt;0,vlookup(rawdata!M78,Mappings!$A$6:$B$250,2,false),rawdata!M78))</f>
        <v>theme_historic</v>
      </c>
      <c r="M78" s="2" t="str">
        <f>if(isblank(rawdata!N78),"",if(countif(Mappings!$A$6:$A$250,"="&amp;rawdata!N78)&gt;0,vlookup(rawdata!N78,Mappings!$A$6:$B$250,2,false),rawdata!N78))</f>
        <v>tech_video</v>
      </c>
      <c r="N78" s="2" t="str">
        <f>if(isblank(rawdata!O78),"",if(countif(Mappings!$A$6:$A$250,"="&amp;rawdata!O78)&gt;0,vlookup(rawdata!O78,Mappings!$A$6:$B$250,2,false),rawdata!O78))</f>
        <v>gear_screen</v>
      </c>
      <c r="O78" s="2" t="str">
        <f>if(isblank(rawdata!P78),"",if(countif(Mappings!$A$6:$A$250,"="&amp;rawdata!P78)&gt;0,vlookup(rawdata!P78,Mappings!$A$6:$B$250,2,false),rawdata!P78))</f>
        <v/>
      </c>
      <c r="P78" s="2" t="str">
        <f>if(isblank(rawdata!Q78),"",if(countif(Mappings!$A$6:$A$250,"="&amp;rawdata!Q78)&gt;0,vlookup(rawdata!Q78,Mappings!$A$6:$B$250,2,false),rawdata!Q78))</f>
        <v/>
      </c>
      <c r="Q78" s="2" t="str">
        <f>if(isblank(rawdata!R78),"",if(countif(Mappings!$A$6:$A$250,"="&amp;rawdata!R78)&gt;0,vlookup(rawdata!R78,Mappings!$A$6:$B$250,2,false),rawdata!R78))</f>
        <v/>
      </c>
      <c r="R78" s="2" t="str">
        <f>if(isblank(rawdata!S78),"",if(countif(Mappings!$A$6:$A$250,"="&amp;rawdata!S78)&gt;0,vlookup(rawdata!S78,Mappings!$A$6:$B$250,2,false),rawdata!S78))</f>
        <v/>
      </c>
      <c r="S78" s="2" t="str">
        <f>if(isblank(rawdata!T78),"",if(countif(Mappings!$A$6:$A$250,"="&amp;rawdata!T78)&gt;0,vlookup(rawdata!T78,Mappings!$A$6:$B$250,2,false),rawdata!T78))</f>
        <v/>
      </c>
      <c r="T78" s="2" t="str">
        <f>if(isblank(rawdata!U78),"",if(countif(Mappings!$A$6:$A$250,"="&amp;rawdata!U78)&gt;0,vlookup(rawdata!U78,Mappings!$A$6:$B$250,2,false),rawdata!U78))</f>
        <v/>
      </c>
      <c r="U78" s="2" t="str">
        <f>if(isblank(rawdata!V78),"",if(countif(Mappings!$A$6:$A$250,"="&amp;rawdata!V78)&gt;0,vlookup(rawdata!V78,Mappings!$A$6:$B$250,2,false),rawdata!V78))</f>
        <v/>
      </c>
      <c r="V78" s="2" t="str">
        <f>if(isblank(rawdata!W78),"",if(countif(Mappings!$A$6:$A$250,"="&amp;rawdata!W78)&gt;0,vlookup(rawdata!W78,Mappings!$A$6:$B$250,2,false),rawdata!W78))</f>
        <v/>
      </c>
      <c r="W78" s="2" t="str">
        <f>if(isblank(rawdata!X78),"",if(countif(Mappings!$A$6:$A$250,"="&amp;rawdata!X78)&gt;0,vlookup(rawdata!X78,Mappings!$A$6:$B$250,2,false),rawdata!X78))</f>
        <v/>
      </c>
      <c r="X78" s="2" t="str">
        <f>if(isblank(rawdata!Y78),"",if(countif(Mappings!$A$6:$A$250,"="&amp;rawdata!Y78)&gt;0,vlookup(rawdata!Y78,Mappings!$A$6:$B$250,2,false),rawdata!Y78))</f>
        <v/>
      </c>
      <c r="Y78" s="2" t="str">
        <f>if(isblank(rawdata!Z78),"",if(countif(Mappings!$A$6:$A$250,"="&amp;rawdata!Z78)&gt;0,vlookup(rawdata!Z78,Mappings!$A$6:$B$250,2,false),rawdata!Z78))</f>
        <v/>
      </c>
      <c r="Z78" s="2" t="str">
        <f>if(isblank(rawdata!AA78),"",if(countif(Mappings!$A$6:$A$250,"="&amp;rawdata!AA78)&gt;0,vlookup(rawdata!AA78,Mappings!$A$6:$B$250,2,false),rawdata!AA78))</f>
        <v/>
      </c>
      <c r="AA78" s="2" t="str">
        <f>if(isblank(rawdata!AB78),"",if(countif(Mappings!$A$6:$A$250,"="&amp;rawdata!AB78)&gt;0,vlookup(rawdata!AB78,Mappings!$A$6:$B$250,2,false),rawdata!AB78))</f>
        <v/>
      </c>
    </row>
    <row r="79">
      <c r="B79" s="2" t="str">
        <f>rawdata!C79</f>
        <v>Words Beacon</v>
      </c>
      <c r="C79" s="2" t="str">
        <f>rawdata!D79</f>
        <v>Lightwell</v>
      </c>
      <c r="D79" s="2" t="str">
        <f>rawdata!E79</f>
        <v>Visitors entering the space at the Museum of Australian Democracy at Eureka in Ballarat encounter a four-screen faceted projection that presents the faces and words behind some of the great political speeches in history. </v>
      </c>
      <c r="E79" s="11" t="str">
        <f>rawdata!F79</f>
        <v>http://www.lightwell.com.au/projects/#/words-beacon/</v>
      </c>
      <c r="F79" s="2" t="str">
        <f>rawdata!G79</f>
        <v/>
      </c>
      <c r="G79" s="2" t="str">
        <f>rawdata!H79</f>
        <v>2013</v>
      </c>
      <c r="H79" s="2" t="str">
        <f>rawdata!I79</f>
        <v>Ballarat, Australia</v>
      </c>
      <c r="I79" s="2" t="str">
        <f>if(isblank(rawdata!J79),"",if(countif(Mappings!$A$6:$A$250,"="&amp;rawdata!J79)&gt;0,vlookup(rawdata!J79,Mappings!$A$6:$B$250,2,false),rawdata!J79))</f>
        <v>form_exhibition</v>
      </c>
      <c r="J79" s="2" t="str">
        <f>if(isblank(rawdata!K79),"",if(countif(Mappings!$A$6:$A$250,"="&amp;rawdata!K79)&gt;0,vlookup(rawdata!K79,Mappings!$A$6:$B$250,2,false),rawdata!K79))</f>
        <v>type_interactive</v>
      </c>
      <c r="K79" s="2" t="str">
        <f>if(isblank(rawdata!L79),"",if(countif(Mappings!$A$6:$A$250,"="&amp;rawdata!L79)&gt;0,vlookup(rawdata!L79,Mappings!$A$6:$B$250,2,false),rawdata!L79))</f>
        <v>function_touch</v>
      </c>
      <c r="L79" s="2" t="str">
        <f>if(isblank(rawdata!M79),"",if(countif(Mappings!$A$6:$A$250,"="&amp;rawdata!M79)&gt;0,vlookup(rawdata!M79,Mappings!$A$6:$B$250,2,false),rawdata!M79))</f>
        <v>theme_historic</v>
      </c>
      <c r="M79" s="2" t="str">
        <f>if(isblank(rawdata!N79),"",if(countif(Mappings!$A$6:$A$250,"="&amp;rawdata!N79)&gt;0,vlookup(rawdata!N79,Mappings!$A$6:$B$250,2,false),rawdata!N79))</f>
        <v>gear_screen</v>
      </c>
      <c r="N79" s="2" t="str">
        <f>if(isblank(rawdata!O79),"",if(countif(Mappings!$A$6:$A$250,"="&amp;rawdata!O79)&gt;0,vlookup(rawdata!O79,Mappings!$A$6:$B$250,2,false),rawdata!O79))</f>
        <v>tech_video</v>
      </c>
      <c r="O79" s="2" t="str">
        <f>if(isblank(rawdata!P79),"",if(countif(Mappings!$A$6:$A$250,"="&amp;rawdata!P79)&gt;0,vlookup(rawdata!P79,Mappings!$A$6:$B$250,2,false),rawdata!P79))</f>
        <v/>
      </c>
      <c r="P79" s="2" t="str">
        <f>if(isblank(rawdata!Q79),"",if(countif(Mappings!$A$6:$A$250,"="&amp;rawdata!Q79)&gt;0,vlookup(rawdata!Q79,Mappings!$A$6:$B$250,2,false),rawdata!Q79))</f>
        <v/>
      </c>
      <c r="Q79" s="2" t="str">
        <f>if(isblank(rawdata!R79),"",if(countif(Mappings!$A$6:$A$250,"="&amp;rawdata!R79)&gt;0,vlookup(rawdata!R79,Mappings!$A$6:$B$250,2,false),rawdata!R79))</f>
        <v/>
      </c>
      <c r="R79" s="2" t="str">
        <f>if(isblank(rawdata!S79),"",if(countif(Mappings!$A$6:$A$250,"="&amp;rawdata!S79)&gt;0,vlookup(rawdata!S79,Mappings!$A$6:$B$250,2,false),rawdata!S79))</f>
        <v/>
      </c>
      <c r="S79" s="2" t="str">
        <f>if(isblank(rawdata!T79),"",if(countif(Mappings!$A$6:$A$250,"="&amp;rawdata!T79)&gt;0,vlookup(rawdata!T79,Mappings!$A$6:$B$250,2,false),rawdata!T79))</f>
        <v/>
      </c>
      <c r="T79" s="2" t="str">
        <f>if(isblank(rawdata!U79),"",if(countif(Mappings!$A$6:$A$250,"="&amp;rawdata!U79)&gt;0,vlookup(rawdata!U79,Mappings!$A$6:$B$250,2,false),rawdata!U79))</f>
        <v/>
      </c>
      <c r="U79" s="2" t="str">
        <f>if(isblank(rawdata!V79),"",if(countif(Mappings!$A$6:$A$250,"="&amp;rawdata!V79)&gt;0,vlookup(rawdata!V79,Mappings!$A$6:$B$250,2,false),rawdata!V79))</f>
        <v/>
      </c>
      <c r="V79" s="2" t="str">
        <f>if(isblank(rawdata!W79),"",if(countif(Mappings!$A$6:$A$250,"="&amp;rawdata!W79)&gt;0,vlookup(rawdata!W79,Mappings!$A$6:$B$250,2,false),rawdata!W79))</f>
        <v/>
      </c>
      <c r="W79" s="2" t="str">
        <f>if(isblank(rawdata!X79),"",if(countif(Mappings!$A$6:$A$250,"="&amp;rawdata!X79)&gt;0,vlookup(rawdata!X79,Mappings!$A$6:$B$250,2,false),rawdata!X79))</f>
        <v/>
      </c>
      <c r="X79" s="2" t="str">
        <f>if(isblank(rawdata!Y79),"",if(countif(Mappings!$A$6:$A$250,"="&amp;rawdata!Y79)&gt;0,vlookup(rawdata!Y79,Mappings!$A$6:$B$250,2,false),rawdata!Y79))</f>
        <v/>
      </c>
      <c r="Y79" s="2" t="str">
        <f>if(isblank(rawdata!Z79),"",if(countif(Mappings!$A$6:$A$250,"="&amp;rawdata!Z79)&gt;0,vlookup(rawdata!Z79,Mappings!$A$6:$B$250,2,false),rawdata!Z79))</f>
        <v/>
      </c>
      <c r="Z79" s="2" t="str">
        <f>if(isblank(rawdata!AA79),"",if(countif(Mappings!$A$6:$A$250,"="&amp;rawdata!AA79)&gt;0,vlookup(rawdata!AA79,Mappings!$A$6:$B$250,2,false),rawdata!AA79))</f>
        <v/>
      </c>
      <c r="AA79" s="2" t="str">
        <f>if(isblank(rawdata!AB79),"",if(countif(Mappings!$A$6:$A$250,"="&amp;rawdata!AB79)&gt;0,vlookup(rawdata!AB79,Mappings!$A$6:$B$250,2,false),rawdata!AB79))</f>
        <v/>
      </c>
    </row>
    <row r="80">
      <c r="B80" s="2" t="str">
        <f>rawdata!C80</f>
        <v>Gusto!</v>
      </c>
      <c r="C80" s="2" t="str">
        <f>rawdata!D80</f>
        <v>Lightwell</v>
      </c>
      <c r="D80" s="2" t="str">
        <f>rawdata!E80</f>
        <v>Gusto! explores Victoria’s historic and contemporary culinary landscape, covering subjects such as the history of viticulture, indigenous foods, sustainable food practices, fine dining and food rationing, and also features the fascinating stories of significant Victorian culinary figures. </v>
      </c>
      <c r="E80" s="11" t="str">
        <f>rawdata!F80</f>
        <v>http://www.lightwell.com.au/projects/#/gusto-a-culinary-history-of-victoria/</v>
      </c>
      <c r="F80" s="2" t="str">
        <f>rawdata!G80</f>
        <v/>
      </c>
      <c r="G80" s="2" t="str">
        <f>rawdata!H80</f>
        <v>2012</v>
      </c>
      <c r="H80" s="2" t="str">
        <f>rawdata!I80</f>
        <v>Sydney, Australia</v>
      </c>
      <c r="I80" s="2" t="str">
        <f>if(isblank(rawdata!J80),"",if(countif(Mappings!$A$6:$A$250,"="&amp;rawdata!J80)&gt;0,vlookup(rawdata!J80,Mappings!$A$6:$B$250,2,false),rawdata!J80))</f>
        <v>form_exhibition</v>
      </c>
      <c r="J80" s="2" t="str">
        <f>if(isblank(rawdata!K80),"",if(countif(Mappings!$A$6:$A$250,"="&amp;rawdata!K80)&gt;0,vlookup(rawdata!K80,Mappings!$A$6:$B$250,2,false),rawdata!K80))</f>
        <v>type_interactive</v>
      </c>
      <c r="K80" s="2" t="str">
        <f>if(isblank(rawdata!L80),"",if(countif(Mappings!$A$6:$A$250,"="&amp;rawdata!L80)&gt;0,vlookup(rawdata!L80,Mappings!$A$6:$B$250,2,false),rawdata!L80))</f>
        <v>function_touch</v>
      </c>
      <c r="L80" s="2" t="str">
        <f>if(isblank(rawdata!M80),"",if(countif(Mappings!$A$6:$A$250,"="&amp;rawdata!M80)&gt;0,vlookup(rawdata!M80,Mappings!$A$6:$B$250,2,false),rawdata!M80))</f>
        <v>theme_historic</v>
      </c>
      <c r="M80" s="2" t="str">
        <f>if(isblank(rawdata!N80),"",if(countif(Mappings!$A$6:$A$250,"="&amp;rawdata!N80)&gt;0,vlookup(rawdata!N80,Mappings!$A$6:$B$250,2,false),rawdata!N80))</f>
        <v>gear_projector</v>
      </c>
      <c r="N80" s="2" t="str">
        <f>if(isblank(rawdata!O80),"",if(countif(Mappings!$A$6:$A$250,"="&amp;rawdata!O80)&gt;0,vlookup(rawdata!O80,Mappings!$A$6:$B$250,2,false),rawdata!O80))</f>
        <v>type_video</v>
      </c>
      <c r="O80" s="2" t="str">
        <f>if(isblank(rawdata!P80),"",if(countif(Mappings!$A$6:$A$250,"="&amp;rawdata!P80)&gt;0,vlookup(rawdata!P80,Mappings!$A$6:$B$250,2,false),rawdata!P80))</f>
        <v>tech_video</v>
      </c>
      <c r="P80" s="2" t="str">
        <f>if(isblank(rawdata!Q80),"",if(countif(Mappings!$A$6:$A$250,"="&amp;rawdata!Q80)&gt;0,vlookup(rawdata!Q80,Mappings!$A$6:$B$250,2,false),rawdata!Q80))</f>
        <v/>
      </c>
      <c r="Q80" s="2" t="str">
        <f>if(isblank(rawdata!R80),"",if(countif(Mappings!$A$6:$A$250,"="&amp;rawdata!R80)&gt;0,vlookup(rawdata!R80,Mappings!$A$6:$B$250,2,false),rawdata!R80))</f>
        <v/>
      </c>
      <c r="R80" s="2" t="str">
        <f>if(isblank(rawdata!S80),"",if(countif(Mappings!$A$6:$A$250,"="&amp;rawdata!S80)&gt;0,vlookup(rawdata!S80,Mappings!$A$6:$B$250,2,false),rawdata!S80))</f>
        <v/>
      </c>
      <c r="S80" s="2" t="str">
        <f>if(isblank(rawdata!T80),"",if(countif(Mappings!$A$6:$A$250,"="&amp;rawdata!T80)&gt;0,vlookup(rawdata!T80,Mappings!$A$6:$B$250,2,false),rawdata!T80))</f>
        <v/>
      </c>
      <c r="T80" s="2" t="str">
        <f>if(isblank(rawdata!U80),"",if(countif(Mappings!$A$6:$A$250,"="&amp;rawdata!U80)&gt;0,vlookup(rawdata!U80,Mappings!$A$6:$B$250,2,false),rawdata!U80))</f>
        <v/>
      </c>
      <c r="U80" s="2" t="str">
        <f>if(isblank(rawdata!V80),"",if(countif(Mappings!$A$6:$A$250,"="&amp;rawdata!V80)&gt;0,vlookup(rawdata!V80,Mappings!$A$6:$B$250,2,false),rawdata!V80))</f>
        <v/>
      </c>
      <c r="V80" s="2" t="str">
        <f>if(isblank(rawdata!W80),"",if(countif(Mappings!$A$6:$A$250,"="&amp;rawdata!W80)&gt;0,vlookup(rawdata!W80,Mappings!$A$6:$B$250,2,false),rawdata!W80))</f>
        <v/>
      </c>
      <c r="W80" s="2" t="str">
        <f>if(isblank(rawdata!X80),"",if(countif(Mappings!$A$6:$A$250,"="&amp;rawdata!X80)&gt;0,vlookup(rawdata!X80,Mappings!$A$6:$B$250,2,false),rawdata!X80))</f>
        <v/>
      </c>
      <c r="X80" s="2" t="str">
        <f>if(isblank(rawdata!Y80),"",if(countif(Mappings!$A$6:$A$250,"="&amp;rawdata!Y80)&gt;0,vlookup(rawdata!Y80,Mappings!$A$6:$B$250,2,false),rawdata!Y80))</f>
        <v/>
      </c>
      <c r="Y80" s="2" t="str">
        <f>if(isblank(rawdata!Z80),"",if(countif(Mappings!$A$6:$A$250,"="&amp;rawdata!Z80)&gt;0,vlookup(rawdata!Z80,Mappings!$A$6:$B$250,2,false),rawdata!Z80))</f>
        <v/>
      </c>
      <c r="Z80" s="2" t="str">
        <f>if(isblank(rawdata!AA80),"",if(countif(Mappings!$A$6:$A$250,"="&amp;rawdata!AA80)&gt;0,vlookup(rawdata!AA80,Mappings!$A$6:$B$250,2,false),rawdata!AA80))</f>
        <v/>
      </c>
      <c r="AA80" s="2" t="str">
        <f>if(isblank(rawdata!AB80),"",if(countif(Mappings!$A$6:$A$250,"="&amp;rawdata!AB80)&gt;0,vlookup(rawdata!AB80,Mappings!$A$6:$B$250,2,false),rawdata!AB80))</f>
        <v/>
      </c>
    </row>
    <row r="81">
      <c r="B81" s="2" t="str">
        <f>rawdata!C81</f>
        <v>Parramatta WW1 Touchtables</v>
      </c>
      <c r="C81" s="2" t="str">
        <f>rawdata!D81</f>
        <v>Lightwell</v>
      </c>
      <c r="D81" s="2" t="str">
        <f>rawdata!E81</f>
        <v>We worked alongside the Parramatta Heritage Centre to transform their extensive database of WW1 soldiers from the Parramatta region into a searchable dual-touchscreen interface. </v>
      </c>
      <c r="E81" s="11" t="str">
        <f>rawdata!F81</f>
        <v>http://www.lightwell.com.au/projects/#/parramatta-ww1-table/</v>
      </c>
      <c r="F81" s="2" t="str">
        <f>rawdata!G81</f>
        <v/>
      </c>
      <c r="G81" s="2" t="str">
        <f>rawdata!H81</f>
        <v>?</v>
      </c>
      <c r="H81" s="2" t="str">
        <f>rawdata!I81</f>
        <v>Parramatta, Australia</v>
      </c>
      <c r="I81" s="2" t="str">
        <f>if(isblank(rawdata!J81),"",if(countif(Mappings!$A$6:$A$250,"="&amp;rawdata!J81)&gt;0,vlookup(rawdata!J81,Mappings!$A$6:$B$250,2,false),rawdata!J81))</f>
        <v>form_exhibition</v>
      </c>
      <c r="J81" s="2" t="str">
        <f>if(isblank(rawdata!K81),"",if(countif(Mappings!$A$6:$A$250,"="&amp;rawdata!K81)&gt;0,vlookup(rawdata!K81,Mappings!$A$6:$B$250,2,false),rawdata!K81))</f>
        <v>type_interactive</v>
      </c>
      <c r="K81" s="2" t="str">
        <f>if(isblank(rawdata!L81),"",if(countif(Mappings!$A$6:$A$250,"="&amp;rawdata!L81)&gt;0,vlookup(rawdata!L81,Mappings!$A$6:$B$250,2,false),rawdata!L81))</f>
        <v>function_touch</v>
      </c>
      <c r="L81" s="2" t="str">
        <f>if(isblank(rawdata!M81),"",if(countif(Mappings!$A$6:$A$250,"="&amp;rawdata!M81)&gt;0,vlookup(rawdata!M81,Mappings!$A$6:$B$250,2,false),rawdata!M81))</f>
        <v>theme_historic</v>
      </c>
      <c r="M81" s="2" t="str">
        <f>if(isblank(rawdata!N81),"",if(countif(Mappings!$A$6:$A$250,"="&amp;rawdata!N81)&gt;0,vlookup(rawdata!N81,Mappings!$A$6:$B$250,2,false),rawdata!N81))</f>
        <v>tech_screen</v>
      </c>
      <c r="N81" s="2" t="str">
        <f>if(isblank(rawdata!O81),"",if(countif(Mappings!$A$6:$A$250,"="&amp;rawdata!O81)&gt;0,vlookup(rawdata!O81,Mappings!$A$6:$B$250,2,false),rawdata!O81))</f>
        <v>gear_screen</v>
      </c>
      <c r="O81" s="2" t="str">
        <f>if(isblank(rawdata!P81),"",if(countif(Mappings!$A$6:$A$250,"="&amp;rawdata!P81)&gt;0,vlookup(rawdata!P81,Mappings!$A$6:$B$250,2,false),rawdata!P81))</f>
        <v/>
      </c>
      <c r="P81" s="2" t="str">
        <f>if(isblank(rawdata!Q81),"",if(countif(Mappings!$A$6:$A$250,"="&amp;rawdata!Q81)&gt;0,vlookup(rawdata!Q81,Mappings!$A$6:$B$250,2,false),rawdata!Q81))</f>
        <v/>
      </c>
      <c r="Q81" s="2" t="str">
        <f>if(isblank(rawdata!R81),"",if(countif(Mappings!$A$6:$A$250,"="&amp;rawdata!R81)&gt;0,vlookup(rawdata!R81,Mappings!$A$6:$B$250,2,false),rawdata!R81))</f>
        <v/>
      </c>
      <c r="R81" s="2" t="str">
        <f>if(isblank(rawdata!S81),"",if(countif(Mappings!$A$6:$A$250,"="&amp;rawdata!S81)&gt;0,vlookup(rawdata!S81,Mappings!$A$6:$B$250,2,false),rawdata!S81))</f>
        <v/>
      </c>
      <c r="S81" s="2" t="str">
        <f>if(isblank(rawdata!T81),"",if(countif(Mappings!$A$6:$A$250,"="&amp;rawdata!T81)&gt;0,vlookup(rawdata!T81,Mappings!$A$6:$B$250,2,false),rawdata!T81))</f>
        <v/>
      </c>
      <c r="T81" s="2" t="str">
        <f>if(isblank(rawdata!U81),"",if(countif(Mappings!$A$6:$A$250,"="&amp;rawdata!U81)&gt;0,vlookup(rawdata!U81,Mappings!$A$6:$B$250,2,false),rawdata!U81))</f>
        <v/>
      </c>
      <c r="U81" s="2" t="str">
        <f>if(isblank(rawdata!V81),"",if(countif(Mappings!$A$6:$A$250,"="&amp;rawdata!V81)&gt;0,vlookup(rawdata!V81,Mappings!$A$6:$B$250,2,false),rawdata!V81))</f>
        <v/>
      </c>
      <c r="V81" s="2" t="str">
        <f>if(isblank(rawdata!W81),"",if(countif(Mappings!$A$6:$A$250,"="&amp;rawdata!W81)&gt;0,vlookup(rawdata!W81,Mappings!$A$6:$B$250,2,false),rawdata!W81))</f>
        <v/>
      </c>
      <c r="W81" s="2" t="str">
        <f>if(isblank(rawdata!X81),"",if(countif(Mappings!$A$6:$A$250,"="&amp;rawdata!X81)&gt;0,vlookup(rawdata!X81,Mappings!$A$6:$B$250,2,false),rawdata!X81))</f>
        <v/>
      </c>
      <c r="X81" s="2" t="str">
        <f>if(isblank(rawdata!Y81),"",if(countif(Mappings!$A$6:$A$250,"="&amp;rawdata!Y81)&gt;0,vlookup(rawdata!Y81,Mappings!$A$6:$B$250,2,false),rawdata!Y81))</f>
        <v/>
      </c>
      <c r="Y81" s="2" t="str">
        <f>if(isblank(rawdata!Z81),"",if(countif(Mappings!$A$6:$A$250,"="&amp;rawdata!Z81)&gt;0,vlookup(rawdata!Z81,Mappings!$A$6:$B$250,2,false),rawdata!Z81))</f>
        <v/>
      </c>
      <c r="Z81" s="2" t="str">
        <f>if(isblank(rawdata!AA81),"",if(countif(Mappings!$A$6:$A$250,"="&amp;rawdata!AA81)&gt;0,vlookup(rawdata!AA81,Mappings!$A$6:$B$250,2,false),rawdata!AA81))</f>
        <v/>
      </c>
      <c r="AA81" s="2" t="str">
        <f>if(isblank(rawdata!AB81),"",if(countif(Mappings!$A$6:$A$250,"="&amp;rawdata!AB81)&gt;0,vlookup(rawdata!AB81,Mappings!$A$6:$B$250,2,false),rawdata!AB81))</f>
        <v/>
      </c>
    </row>
    <row r="82">
      <c r="B82" s="2" t="str">
        <f>rawdata!C82</f>
        <v>Locations</v>
      </c>
      <c r="C82" s="2" t="str">
        <f>rawdata!D82</f>
        <v>Lightwell</v>
      </c>
      <c r="D82" s="2" t="str">
        <f>rawdata!E82</f>
        <v>On a circular projected touchtable at the Australian Centre for the Moving Image, visitors can select short clips of Australian films and see the locations where they were shot. </v>
      </c>
      <c r="E82" s="11" t="str">
        <f>rawdata!F82</f>
        <v>http://www.lightwell.com.au/projects/#/locations/</v>
      </c>
      <c r="F82" s="2" t="str">
        <f>rawdata!G82</f>
        <v/>
      </c>
      <c r="G82" s="2" t="str">
        <f>rawdata!H82</f>
        <v>?</v>
      </c>
      <c r="H82" s="2" t="str">
        <f>rawdata!I82</f>
        <v>Sydney, Australia</v>
      </c>
      <c r="I82" s="2" t="str">
        <f>if(isblank(rawdata!J82),"",if(countif(Mappings!$A$6:$A$250,"="&amp;rawdata!J82)&gt;0,vlookup(rawdata!J82,Mappings!$A$6:$B$250,2,false),rawdata!J82))</f>
        <v>form_exhibition</v>
      </c>
      <c r="J82" s="2" t="str">
        <f>if(isblank(rawdata!K82),"",if(countif(Mappings!$A$6:$A$250,"="&amp;rawdata!K82)&gt;0,vlookup(rawdata!K82,Mappings!$A$6:$B$250,2,false),rawdata!K82))</f>
        <v>type_interactive</v>
      </c>
      <c r="K82" s="2" t="str">
        <f>if(isblank(rawdata!L82),"",if(countif(Mappings!$A$6:$A$250,"="&amp;rawdata!L82)&gt;0,vlookup(rawdata!L82,Mappings!$A$6:$B$250,2,false),rawdata!L82))</f>
        <v>function_touch</v>
      </c>
      <c r="L82" s="2" t="str">
        <f>if(isblank(rawdata!M82),"",if(countif(Mappings!$A$6:$A$250,"="&amp;rawdata!M82)&gt;0,vlookup(rawdata!M82,Mappings!$A$6:$B$250,2,false),rawdata!M82))</f>
        <v>type_video</v>
      </c>
      <c r="M82" s="2" t="str">
        <f>if(isblank(rawdata!N82),"",if(countif(Mappings!$A$6:$A$250,"="&amp;rawdata!N82)&gt;0,vlookup(rawdata!N82,Mappings!$A$6:$B$250,2,false),rawdata!N82))</f>
        <v>gear_projector</v>
      </c>
      <c r="N82" s="2" t="str">
        <f>if(isblank(rawdata!O82),"",if(countif(Mappings!$A$6:$A$250,"="&amp;rawdata!O82)&gt;0,vlookup(rawdata!O82,Mappings!$A$6:$B$250,2,false),rawdata!O82))</f>
        <v>tech_screen</v>
      </c>
      <c r="O82" s="2" t="str">
        <f>if(isblank(rawdata!P82),"",if(countif(Mappings!$A$6:$A$250,"="&amp;rawdata!P82)&gt;0,vlookup(rawdata!P82,Mappings!$A$6:$B$250,2,false),rawdata!P82))</f>
        <v>theme_historical</v>
      </c>
      <c r="P82" s="2" t="str">
        <f>if(isblank(rawdata!Q82),"",if(countif(Mappings!$A$6:$A$250,"="&amp;rawdata!Q82)&gt;0,vlookup(rawdata!Q82,Mappings!$A$6:$B$250,2,false),rawdata!Q82))</f>
        <v/>
      </c>
      <c r="Q82" s="2" t="str">
        <f>if(isblank(rawdata!R82),"",if(countif(Mappings!$A$6:$A$250,"="&amp;rawdata!R82)&gt;0,vlookup(rawdata!R82,Mappings!$A$6:$B$250,2,false),rawdata!R82))</f>
        <v/>
      </c>
      <c r="R82" s="2" t="str">
        <f>if(isblank(rawdata!S82),"",if(countif(Mappings!$A$6:$A$250,"="&amp;rawdata!S82)&gt;0,vlookup(rawdata!S82,Mappings!$A$6:$B$250,2,false),rawdata!S82))</f>
        <v/>
      </c>
      <c r="S82" s="2" t="str">
        <f>if(isblank(rawdata!T82),"",if(countif(Mappings!$A$6:$A$250,"="&amp;rawdata!T82)&gt;0,vlookup(rawdata!T82,Mappings!$A$6:$B$250,2,false),rawdata!T82))</f>
        <v/>
      </c>
      <c r="T82" s="2" t="str">
        <f>if(isblank(rawdata!U82),"",if(countif(Mappings!$A$6:$A$250,"="&amp;rawdata!U82)&gt;0,vlookup(rawdata!U82,Mappings!$A$6:$B$250,2,false),rawdata!U82))</f>
        <v/>
      </c>
      <c r="U82" s="2" t="str">
        <f>if(isblank(rawdata!V82),"",if(countif(Mappings!$A$6:$A$250,"="&amp;rawdata!V82)&gt;0,vlookup(rawdata!V82,Mappings!$A$6:$B$250,2,false),rawdata!V82))</f>
        <v/>
      </c>
      <c r="V82" s="2" t="str">
        <f>if(isblank(rawdata!W82),"",if(countif(Mappings!$A$6:$A$250,"="&amp;rawdata!W82)&gt;0,vlookup(rawdata!W82,Mappings!$A$6:$B$250,2,false),rawdata!W82))</f>
        <v/>
      </c>
      <c r="W82" s="2" t="str">
        <f>if(isblank(rawdata!X82),"",if(countif(Mappings!$A$6:$A$250,"="&amp;rawdata!X82)&gt;0,vlookup(rawdata!X82,Mappings!$A$6:$B$250,2,false),rawdata!X82))</f>
        <v/>
      </c>
      <c r="X82" s="2" t="str">
        <f>if(isblank(rawdata!Y82),"",if(countif(Mappings!$A$6:$A$250,"="&amp;rawdata!Y82)&gt;0,vlookup(rawdata!Y82,Mappings!$A$6:$B$250,2,false),rawdata!Y82))</f>
        <v/>
      </c>
      <c r="Y82" s="2" t="str">
        <f>if(isblank(rawdata!Z82),"",if(countif(Mappings!$A$6:$A$250,"="&amp;rawdata!Z82)&gt;0,vlookup(rawdata!Z82,Mappings!$A$6:$B$250,2,false),rawdata!Z82))</f>
        <v/>
      </c>
      <c r="Z82" s="2" t="str">
        <f>if(isblank(rawdata!AA82),"",if(countif(Mappings!$A$6:$A$250,"="&amp;rawdata!AA82)&gt;0,vlookup(rawdata!AA82,Mappings!$A$6:$B$250,2,false),rawdata!AA82))</f>
        <v/>
      </c>
      <c r="AA82" s="2" t="str">
        <f>if(isblank(rawdata!AB82),"",if(countif(Mappings!$A$6:$A$250,"="&amp;rawdata!AB82)&gt;0,vlookup(rawdata!AB82,Mappings!$A$6:$B$250,2,false),rawdata!AB82))</f>
        <v/>
      </c>
    </row>
    <row r="83">
      <c r="B83" s="2" t="str">
        <f>rawdata!C83</f>
        <v>Memory of a Nation</v>
      </c>
      <c r="C83" s="2" t="str">
        <f>rawdata!D83</f>
        <v>Lightwell</v>
      </c>
      <c r="D83" s="2" t="str">
        <f>rawdata!E83</f>
        <v>Visitors to the Memory of a Nation exhibition at the National Archives of Australia in Canberra can view a range of documents relating to Australia’s past, including immigration certificates, photographs and drawings, as well as film footage and physical objects.</v>
      </c>
      <c r="E83" s="11" t="str">
        <f>rawdata!F83</f>
        <v>http://www.lightwell.com.au/projects/#/memory-of-a-nation/</v>
      </c>
      <c r="F83" s="2" t="str">
        <f>rawdata!G83</f>
        <v/>
      </c>
      <c r="G83" s="2" t="str">
        <f>rawdata!H83</f>
        <v>?</v>
      </c>
      <c r="H83" s="2" t="str">
        <f>rawdata!I83</f>
        <v>Canberra, Australia</v>
      </c>
      <c r="I83" s="2" t="str">
        <f>if(isblank(rawdata!J83),"",if(countif(Mappings!$A$6:$A$250,"="&amp;rawdata!J83)&gt;0,vlookup(rawdata!J83,Mappings!$A$6:$B$250,2,false),rawdata!J83))</f>
        <v>form_exhibition</v>
      </c>
      <c r="J83" s="2" t="str">
        <f>if(isblank(rawdata!K83),"",if(countif(Mappings!$A$6:$A$250,"="&amp;rawdata!K83)&gt;0,vlookup(rawdata!K83,Mappings!$A$6:$B$250,2,false),rawdata!K83))</f>
        <v>type_interactive</v>
      </c>
      <c r="K83" s="2" t="str">
        <f>if(isblank(rawdata!L83),"",if(countif(Mappings!$A$6:$A$250,"="&amp;rawdata!L83)&gt;0,vlookup(rawdata!L83,Mappings!$A$6:$B$250,2,false),rawdata!L83))</f>
        <v>function_touch</v>
      </c>
      <c r="L83" s="2" t="str">
        <f>if(isblank(rawdata!M83),"",if(countif(Mappings!$A$6:$A$250,"="&amp;rawdata!M83)&gt;0,vlookup(rawdata!M83,Mappings!$A$6:$B$250,2,false),rawdata!M83))</f>
        <v>theme_historic</v>
      </c>
      <c r="M83" s="2" t="str">
        <f>if(isblank(rawdata!N83),"",if(countif(Mappings!$A$6:$A$250,"="&amp;rawdata!N83)&gt;0,vlookup(rawdata!N83,Mappings!$A$6:$B$250,2,false),rawdata!N83))</f>
        <v>tech_screen</v>
      </c>
      <c r="N83" s="2" t="str">
        <f>if(isblank(rawdata!O83),"",if(countif(Mappings!$A$6:$A$250,"="&amp;rawdata!O83)&gt;0,vlookup(rawdata!O83,Mappings!$A$6:$B$250,2,false),rawdata!O83))</f>
        <v>gear_screen</v>
      </c>
      <c r="O83" s="2" t="str">
        <f>if(isblank(rawdata!P83),"",if(countif(Mappings!$A$6:$A$250,"="&amp;rawdata!P83)&gt;0,vlookup(rawdata!P83,Mappings!$A$6:$B$250,2,false),rawdata!P83))</f>
        <v/>
      </c>
      <c r="P83" s="2" t="str">
        <f>if(isblank(rawdata!Q83),"",if(countif(Mappings!$A$6:$A$250,"="&amp;rawdata!Q83)&gt;0,vlookup(rawdata!Q83,Mappings!$A$6:$B$250,2,false),rawdata!Q83))</f>
        <v/>
      </c>
      <c r="Q83" s="2" t="str">
        <f>if(isblank(rawdata!R83),"",if(countif(Mappings!$A$6:$A$250,"="&amp;rawdata!R83)&gt;0,vlookup(rawdata!R83,Mappings!$A$6:$B$250,2,false),rawdata!R83))</f>
        <v/>
      </c>
      <c r="R83" s="2" t="str">
        <f>if(isblank(rawdata!S83),"",if(countif(Mappings!$A$6:$A$250,"="&amp;rawdata!S83)&gt;0,vlookup(rawdata!S83,Mappings!$A$6:$B$250,2,false),rawdata!S83))</f>
        <v/>
      </c>
      <c r="S83" s="2" t="str">
        <f>if(isblank(rawdata!T83),"",if(countif(Mappings!$A$6:$A$250,"="&amp;rawdata!T83)&gt;0,vlookup(rawdata!T83,Mappings!$A$6:$B$250,2,false),rawdata!T83))</f>
        <v/>
      </c>
      <c r="T83" s="2" t="str">
        <f>if(isblank(rawdata!U83),"",if(countif(Mappings!$A$6:$A$250,"="&amp;rawdata!U83)&gt;0,vlookup(rawdata!U83,Mappings!$A$6:$B$250,2,false),rawdata!U83))</f>
        <v/>
      </c>
      <c r="U83" s="2" t="str">
        <f>if(isblank(rawdata!V83),"",if(countif(Mappings!$A$6:$A$250,"="&amp;rawdata!V83)&gt;0,vlookup(rawdata!V83,Mappings!$A$6:$B$250,2,false),rawdata!V83))</f>
        <v/>
      </c>
      <c r="V83" s="2" t="str">
        <f>if(isblank(rawdata!W83),"",if(countif(Mappings!$A$6:$A$250,"="&amp;rawdata!W83)&gt;0,vlookup(rawdata!W83,Mappings!$A$6:$B$250,2,false),rawdata!W83))</f>
        <v/>
      </c>
      <c r="W83" s="2" t="str">
        <f>if(isblank(rawdata!X83),"",if(countif(Mappings!$A$6:$A$250,"="&amp;rawdata!X83)&gt;0,vlookup(rawdata!X83,Mappings!$A$6:$B$250,2,false),rawdata!X83))</f>
        <v/>
      </c>
      <c r="X83" s="2" t="str">
        <f>if(isblank(rawdata!Y83),"",if(countif(Mappings!$A$6:$A$250,"="&amp;rawdata!Y83)&gt;0,vlookup(rawdata!Y83,Mappings!$A$6:$B$250,2,false),rawdata!Y83))</f>
        <v/>
      </c>
      <c r="Y83" s="2" t="str">
        <f>if(isblank(rawdata!Z83),"",if(countif(Mappings!$A$6:$A$250,"="&amp;rawdata!Z83)&gt;0,vlookup(rawdata!Z83,Mappings!$A$6:$B$250,2,false),rawdata!Z83))</f>
        <v/>
      </c>
      <c r="Z83" s="2" t="str">
        <f>if(isblank(rawdata!AA83),"",if(countif(Mappings!$A$6:$A$250,"="&amp;rawdata!AA83)&gt;0,vlookup(rawdata!AA83,Mappings!$A$6:$B$250,2,false),rawdata!AA83))</f>
        <v/>
      </c>
      <c r="AA83" s="2" t="str">
        <f>if(isblank(rawdata!AB83),"",if(countif(Mappings!$A$6:$A$250,"="&amp;rawdata!AB83)&gt;0,vlookup(rawdata!AB83,Mappings!$A$6:$B$250,2,false),rawdata!AB83))</f>
        <v/>
      </c>
    </row>
    <row r="84">
      <c r="B84" s="2" t="str">
        <f>rawdata!C84</f>
        <v>Never Enough Grass</v>
      </c>
      <c r="C84" s="2" t="str">
        <f>rawdata!D84</f>
        <v>Lightwell</v>
      </c>
      <c r="D84" s="2" t="str">
        <f>rawdata!E84</f>
        <v>Never Enough Grass is a feature rich multi-touch interactive, developed specifically for visitors to the Landmarks gallery at the National Museum of Australia in Canberra.</v>
      </c>
      <c r="E84" s="11" t="str">
        <f>rawdata!F84</f>
        <v>http://www.lightwell.com.au/projects/#/never-enough-grass/</v>
      </c>
      <c r="F84" s="2" t="str">
        <f>rawdata!G84</f>
        <v/>
      </c>
      <c r="G84" s="2" t="str">
        <f>rawdata!H84</f>
        <v>2013</v>
      </c>
      <c r="H84" s="2" t="str">
        <f>rawdata!I84</f>
        <v>Canberra, Australia</v>
      </c>
      <c r="I84" s="2" t="str">
        <f>if(isblank(rawdata!J84),"",if(countif(Mappings!$A$6:$A$250,"="&amp;rawdata!J84)&gt;0,vlookup(rawdata!J84,Mappings!$A$6:$B$250,2,false),rawdata!J84))</f>
        <v>form_exhibition</v>
      </c>
      <c r="J84" s="2" t="str">
        <f>if(isblank(rawdata!K84),"",if(countif(Mappings!$A$6:$A$250,"="&amp;rawdata!K84)&gt;0,vlookup(rawdata!K84,Mappings!$A$6:$B$250,2,false),rawdata!K84))</f>
        <v>type_interactive</v>
      </c>
      <c r="K84" s="2" t="str">
        <f>if(isblank(rawdata!L84),"",if(countif(Mappings!$A$6:$A$250,"="&amp;rawdata!L84)&gt;0,vlookup(rawdata!L84,Mappings!$A$6:$B$250,2,false),rawdata!L84))</f>
        <v>function_touch</v>
      </c>
      <c r="L84" s="2" t="str">
        <f>if(isblank(rawdata!M84),"",if(countif(Mappings!$A$6:$A$250,"="&amp;rawdata!M84)&gt;0,vlookup(rawdata!M84,Mappings!$A$6:$B$250,2,false),rawdata!M84))</f>
        <v>theme_historic</v>
      </c>
      <c r="M84" s="2" t="str">
        <f>if(isblank(rawdata!N84),"",if(countif(Mappings!$A$6:$A$250,"="&amp;rawdata!N84)&gt;0,vlookup(rawdata!N84,Mappings!$A$6:$B$250,2,false),rawdata!N84))</f>
        <v>function_touch</v>
      </c>
      <c r="N84" s="2" t="str">
        <f>if(isblank(rawdata!O84),"",if(countif(Mappings!$A$6:$A$250,"="&amp;rawdata!O84)&gt;0,vlookup(rawdata!O84,Mappings!$A$6:$B$250,2,false),rawdata!O84))</f>
        <v>form_installation</v>
      </c>
      <c r="O84" s="2" t="str">
        <f>if(isblank(rawdata!P84),"",if(countif(Mappings!$A$6:$A$250,"="&amp;rawdata!P84)&gt;0,vlookup(rawdata!P84,Mappings!$A$6:$B$250,2,false),rawdata!P84))</f>
        <v>tech_screen</v>
      </c>
      <c r="P84" s="2" t="str">
        <f>if(isblank(rawdata!Q84),"",if(countif(Mappings!$A$6:$A$250,"="&amp;rawdata!Q84)&gt;0,vlookup(rawdata!Q84,Mappings!$A$6:$B$250,2,false),rawdata!Q84))</f>
        <v>gear_screen</v>
      </c>
      <c r="Q84" s="2" t="str">
        <f>if(isblank(rawdata!R84),"",if(countif(Mappings!$A$6:$A$250,"="&amp;rawdata!R84)&gt;0,vlookup(rawdata!R84,Mappings!$A$6:$B$250,2,false),rawdata!R84))</f>
        <v/>
      </c>
      <c r="R84" s="2" t="str">
        <f>if(isblank(rawdata!S84),"",if(countif(Mappings!$A$6:$A$250,"="&amp;rawdata!S84)&gt;0,vlookup(rawdata!S84,Mappings!$A$6:$B$250,2,false),rawdata!S84))</f>
        <v/>
      </c>
      <c r="S84" s="2" t="str">
        <f>if(isblank(rawdata!T84),"",if(countif(Mappings!$A$6:$A$250,"="&amp;rawdata!T84)&gt;0,vlookup(rawdata!T84,Mappings!$A$6:$B$250,2,false),rawdata!T84))</f>
        <v/>
      </c>
      <c r="T84" s="2" t="str">
        <f>if(isblank(rawdata!U84),"",if(countif(Mappings!$A$6:$A$250,"="&amp;rawdata!U84)&gt;0,vlookup(rawdata!U84,Mappings!$A$6:$B$250,2,false),rawdata!U84))</f>
        <v/>
      </c>
      <c r="U84" s="2" t="str">
        <f>if(isblank(rawdata!V84),"",if(countif(Mappings!$A$6:$A$250,"="&amp;rawdata!V84)&gt;0,vlookup(rawdata!V84,Mappings!$A$6:$B$250,2,false),rawdata!V84))</f>
        <v/>
      </c>
      <c r="V84" s="2" t="str">
        <f>if(isblank(rawdata!W84),"",if(countif(Mappings!$A$6:$A$250,"="&amp;rawdata!W84)&gt;0,vlookup(rawdata!W84,Mappings!$A$6:$B$250,2,false),rawdata!W84))</f>
        <v/>
      </c>
      <c r="W84" s="2" t="str">
        <f>if(isblank(rawdata!X84),"",if(countif(Mappings!$A$6:$A$250,"="&amp;rawdata!X84)&gt;0,vlookup(rawdata!X84,Mappings!$A$6:$B$250,2,false),rawdata!X84))</f>
        <v/>
      </c>
      <c r="X84" s="2" t="str">
        <f>if(isblank(rawdata!Y84),"",if(countif(Mappings!$A$6:$A$250,"="&amp;rawdata!Y84)&gt;0,vlookup(rawdata!Y84,Mappings!$A$6:$B$250,2,false),rawdata!Y84))</f>
        <v/>
      </c>
      <c r="Y84" s="2" t="str">
        <f>if(isblank(rawdata!Z84),"",if(countif(Mappings!$A$6:$A$250,"="&amp;rawdata!Z84)&gt;0,vlookup(rawdata!Z84,Mappings!$A$6:$B$250,2,false),rawdata!Z84))</f>
        <v/>
      </c>
      <c r="Z84" s="2" t="str">
        <f>if(isblank(rawdata!AA84),"",if(countif(Mappings!$A$6:$A$250,"="&amp;rawdata!AA84)&gt;0,vlookup(rawdata!AA84,Mappings!$A$6:$B$250,2,false),rawdata!AA84))</f>
        <v/>
      </c>
      <c r="AA84" s="2" t="str">
        <f>if(isblank(rawdata!AB84),"",if(countif(Mappings!$A$6:$A$250,"="&amp;rawdata!AB84)&gt;0,vlookup(rawdata!AB84,Mappings!$A$6:$B$250,2,false),rawdata!AB84))</f>
        <v/>
      </c>
    </row>
    <row r="85">
      <c r="B85" s="2" t="str">
        <f>rawdata!C85</f>
        <v>CUSP iPad App</v>
      </c>
      <c r="C85" s="2" t="str">
        <f>rawdata!D85</f>
        <v>Lightwell</v>
      </c>
      <c r="D85" s="2" t="str">
        <f>rawdata!E85</f>
        <v>CUSP: Designing into the Next Decade is a touring exhibition developed by the Australian Design Centre that presents the work of twelve designers exploring the positive effects good design can have on our lifestyles and environment. </v>
      </c>
      <c r="E85" s="11" t="str">
        <f>rawdata!F85</f>
        <v>http://www.lightwell.com.au/projects/#/cusp-designing-into-the-next-decade/</v>
      </c>
      <c r="F85" s="2" t="str">
        <f>rawdata!G85</f>
        <v/>
      </c>
      <c r="G85" s="2" t="str">
        <f>rawdata!H85</f>
        <v>2014</v>
      </c>
      <c r="H85" s="2" t="str">
        <f>rawdata!I85</f>
        <v>Sydney, Australia</v>
      </c>
      <c r="I85" s="2" t="str">
        <f>if(isblank(rawdata!J85),"",if(countif(Mappings!$A$6:$A$250,"="&amp;rawdata!J85)&gt;0,vlookup(rawdata!J85,Mappings!$A$6:$B$250,2,false),rawdata!J85))</f>
        <v>form_app</v>
      </c>
      <c r="J85" s="2" t="str">
        <f>if(isblank(rawdata!K85),"",if(countif(Mappings!$A$6:$A$250,"="&amp;rawdata!K85)&gt;0,vlookup(rawdata!K85,Mappings!$A$6:$B$250,2,false),rawdata!K85))</f>
        <v>type_interactive</v>
      </c>
      <c r="K85" s="2" t="str">
        <f>if(isblank(rawdata!L85),"",if(countif(Mappings!$A$6:$A$250,"="&amp;rawdata!L85)&gt;0,vlookup(rawdata!L85,Mappings!$A$6:$B$250,2,false),rawdata!L85))</f>
        <v>function_touch</v>
      </c>
      <c r="L85" s="2" t="str">
        <f>if(isblank(rawdata!M85),"",if(countif(Mappings!$A$6:$A$250,"="&amp;rawdata!M85)&gt;0,vlookup(rawdata!M85,Mappings!$A$6:$B$250,2,false),rawdata!M85))</f>
        <v>theme_tech</v>
      </c>
      <c r="M85" s="2" t="str">
        <f>if(isblank(rawdata!N85),"",if(countif(Mappings!$A$6:$A$250,"="&amp;rawdata!N85)&gt;0,vlookup(rawdata!N85,Mappings!$A$6:$B$250,2,false),rawdata!N85))</f>
        <v>tech_screen</v>
      </c>
      <c r="N85" s="2" t="str">
        <f>if(isblank(rawdata!O85),"",if(countif(Mappings!$A$6:$A$250,"="&amp;rawdata!O85)&gt;0,vlookup(rawdata!O85,Mappings!$A$6:$B$250,2,false),rawdata!O85))</f>
        <v>gear_screen</v>
      </c>
      <c r="O85" s="2" t="str">
        <f>if(isblank(rawdata!P85),"",if(countif(Mappings!$A$6:$A$250,"="&amp;rawdata!P85)&gt;0,vlookup(rawdata!P85,Mappings!$A$6:$B$250,2,false),rawdata!P85))</f>
        <v/>
      </c>
      <c r="P85" s="2" t="str">
        <f>if(isblank(rawdata!Q85),"",if(countif(Mappings!$A$6:$A$250,"="&amp;rawdata!Q85)&gt;0,vlookup(rawdata!Q85,Mappings!$A$6:$B$250,2,false),rawdata!Q85))</f>
        <v/>
      </c>
      <c r="Q85" s="2" t="str">
        <f>if(isblank(rawdata!R85),"",if(countif(Mappings!$A$6:$A$250,"="&amp;rawdata!R85)&gt;0,vlookup(rawdata!R85,Mappings!$A$6:$B$250,2,false),rawdata!R85))</f>
        <v/>
      </c>
      <c r="R85" s="2" t="str">
        <f>if(isblank(rawdata!S85),"",if(countif(Mappings!$A$6:$A$250,"="&amp;rawdata!S85)&gt;0,vlookup(rawdata!S85,Mappings!$A$6:$B$250,2,false),rawdata!S85))</f>
        <v/>
      </c>
      <c r="S85" s="2" t="str">
        <f>if(isblank(rawdata!T85),"",if(countif(Mappings!$A$6:$A$250,"="&amp;rawdata!T85)&gt;0,vlookup(rawdata!T85,Mappings!$A$6:$B$250,2,false),rawdata!T85))</f>
        <v/>
      </c>
      <c r="T85" s="2" t="str">
        <f>if(isblank(rawdata!U85),"",if(countif(Mappings!$A$6:$A$250,"="&amp;rawdata!U85)&gt;0,vlookup(rawdata!U85,Mappings!$A$6:$B$250,2,false),rawdata!U85))</f>
        <v/>
      </c>
      <c r="U85" s="2" t="str">
        <f>if(isblank(rawdata!V85),"",if(countif(Mappings!$A$6:$A$250,"="&amp;rawdata!V85)&gt;0,vlookup(rawdata!V85,Mappings!$A$6:$B$250,2,false),rawdata!V85))</f>
        <v/>
      </c>
      <c r="V85" s="2" t="str">
        <f>if(isblank(rawdata!W85),"",if(countif(Mappings!$A$6:$A$250,"="&amp;rawdata!W85)&gt;0,vlookup(rawdata!W85,Mappings!$A$6:$B$250,2,false),rawdata!W85))</f>
        <v/>
      </c>
      <c r="W85" s="2" t="str">
        <f>if(isblank(rawdata!X85),"",if(countif(Mappings!$A$6:$A$250,"="&amp;rawdata!X85)&gt;0,vlookup(rawdata!X85,Mappings!$A$6:$B$250,2,false),rawdata!X85))</f>
        <v/>
      </c>
      <c r="X85" s="2" t="str">
        <f>if(isblank(rawdata!Y85),"",if(countif(Mappings!$A$6:$A$250,"="&amp;rawdata!Y85)&gt;0,vlookup(rawdata!Y85,Mappings!$A$6:$B$250,2,false),rawdata!Y85))</f>
        <v/>
      </c>
      <c r="Y85" s="2" t="str">
        <f>if(isblank(rawdata!Z85),"",if(countif(Mappings!$A$6:$A$250,"="&amp;rawdata!Z85)&gt;0,vlookup(rawdata!Z85,Mappings!$A$6:$B$250,2,false),rawdata!Z85))</f>
        <v/>
      </c>
      <c r="Z85" s="2" t="str">
        <f>if(isblank(rawdata!AA85),"",if(countif(Mappings!$A$6:$A$250,"="&amp;rawdata!AA85)&gt;0,vlookup(rawdata!AA85,Mappings!$A$6:$B$250,2,false),rawdata!AA85))</f>
        <v/>
      </c>
      <c r="AA85" s="2" t="str">
        <f>if(isblank(rawdata!AB85),"",if(countif(Mappings!$A$6:$A$250,"="&amp;rawdata!AB85)&gt;0,vlookup(rawdata!AB85,Mappings!$A$6:$B$250,2,false),rawdata!AB85))</f>
        <v/>
      </c>
    </row>
    <row r="86">
      <c r="B86" s="2" t="str">
        <f>rawdata!C86</f>
        <v>Scribbly Gum</v>
      </c>
      <c r="C86" s="2" t="str">
        <f>rawdata!D86</f>
        <v>Lightwell</v>
      </c>
      <c r="D86" s="2" t="str">
        <f>rawdata!E86</f>
        <v>Scribbly Gum is a large, three-screen atmospheric video program that captures a snapshot of life in and on a single scribbly gum in an average Sydney backyard. </v>
      </c>
      <c r="E86" s="11" t="str">
        <f>rawdata!F86</f>
        <v>http://www.lightwell.com.au/projects/#/scribbly-gum/</v>
      </c>
      <c r="F86" s="2" t="str">
        <f>rawdata!G86</f>
        <v/>
      </c>
      <c r="G86" s="2" t="str">
        <f>rawdata!H86</f>
        <v>2014</v>
      </c>
      <c r="H86" s="2" t="str">
        <f>rawdata!I86</f>
        <v>Sydney, Australia</v>
      </c>
      <c r="I86" s="2" t="str">
        <f>if(isblank(rawdata!J86),"",if(countif(Mappings!$A$6:$A$250,"="&amp;rawdata!J86)&gt;0,vlookup(rawdata!J86,Mappings!$A$6:$B$250,2,false),rawdata!J86))</f>
        <v>form_installation</v>
      </c>
      <c r="J86" s="2" t="str">
        <f>if(isblank(rawdata!K86),"",if(countif(Mappings!$A$6:$A$250,"="&amp;rawdata!K86)&gt;0,vlookup(rawdata!K86,Mappings!$A$6:$B$250,2,false),rawdata!K86))</f>
        <v>type_interactive</v>
      </c>
      <c r="K86" s="2" t="str">
        <f>if(isblank(rawdata!L86),"",if(countif(Mappings!$A$6:$A$250,"="&amp;rawdata!L86)&gt;0,vlookup(rawdata!L86,Mappings!$A$6:$B$250,2,false),rawdata!L86))</f>
        <v>gear_projector</v>
      </c>
      <c r="L86" s="2" t="str">
        <f>if(isblank(rawdata!L86),"",if(countif(Mappings!$A$6:$A$250,"="&amp;rawdata!L86)&gt;0,vlookup(rawdata!L86,Mappings!$A$6:$B$250,2,false),rawdata!L86))</f>
        <v>gear_projector</v>
      </c>
      <c r="M86" s="2" t="str">
        <f>if(isblank(rawdata!M86),"",if(countif(Mappings!$A$6:$A$250,"="&amp;rawdata!M86)&gt;0,vlookup(rawdata!M86,Mappings!$A$6:$B$250,2,false),rawdata!M86))</f>
        <v>gear_screen</v>
      </c>
      <c r="N86" s="2" t="str">
        <f>if(isblank(rawdata!O86),"",if(countif(Mappings!$A$6:$A$250,"="&amp;rawdata!O86)&gt;0,vlookup(rawdata!O86,Mappings!$A$6:$B$250,2,false),rawdata!O86))</f>
        <v>theme_tech</v>
      </c>
      <c r="O86" s="2" t="str">
        <f>if(isblank(rawdata!P86),"",if(countif(Mappings!$A$6:$A$250,"="&amp;rawdata!P86)&gt;0,vlookup(rawdata!P86,Mappings!$A$6:$B$250,2,false),rawdata!P86))</f>
        <v>function_touch</v>
      </c>
      <c r="P86" s="2" t="str">
        <f>if(isblank(rawdata!Q86),"",if(countif(Mappings!$A$6:$A$250,"="&amp;rawdata!Q86)&gt;0,vlookup(rawdata!Q86,Mappings!$A$6:$B$250,2,false),rawdata!Q86))</f>
        <v/>
      </c>
      <c r="Q86" s="2" t="str">
        <f>if(isblank(rawdata!R86),"",if(countif(Mappings!$A$6:$A$250,"="&amp;rawdata!R86)&gt;0,vlookup(rawdata!R86,Mappings!$A$6:$B$250,2,false),rawdata!R86))</f>
        <v/>
      </c>
      <c r="R86" s="2" t="str">
        <f>if(isblank(rawdata!S86),"",if(countif(Mappings!$A$6:$A$250,"="&amp;rawdata!S86)&gt;0,vlookup(rawdata!S86,Mappings!$A$6:$B$250,2,false),rawdata!S86))</f>
        <v/>
      </c>
      <c r="S86" s="2" t="str">
        <f>if(isblank(rawdata!T86),"",if(countif(Mappings!$A$6:$A$250,"="&amp;rawdata!T86)&gt;0,vlookup(rawdata!T86,Mappings!$A$6:$B$250,2,false),rawdata!T86))</f>
        <v/>
      </c>
      <c r="T86" s="2" t="str">
        <f>if(isblank(rawdata!U86),"",if(countif(Mappings!$A$6:$A$250,"="&amp;rawdata!U86)&gt;0,vlookup(rawdata!U86,Mappings!$A$6:$B$250,2,false),rawdata!U86))</f>
        <v/>
      </c>
      <c r="U86" s="2" t="str">
        <f>if(isblank(rawdata!V86),"",if(countif(Mappings!$A$6:$A$250,"="&amp;rawdata!V86)&gt;0,vlookup(rawdata!V86,Mappings!$A$6:$B$250,2,false),rawdata!V86))</f>
        <v/>
      </c>
      <c r="V86" s="2" t="str">
        <f>if(isblank(rawdata!W86),"",if(countif(Mappings!$A$6:$A$250,"="&amp;rawdata!W86)&gt;0,vlookup(rawdata!W86,Mappings!$A$6:$B$250,2,false),rawdata!W86))</f>
        <v/>
      </c>
      <c r="W86" s="2" t="str">
        <f>if(isblank(rawdata!X86),"",if(countif(Mappings!$A$6:$A$250,"="&amp;rawdata!X86)&gt;0,vlookup(rawdata!X86,Mappings!$A$6:$B$250,2,false),rawdata!X86))</f>
        <v/>
      </c>
      <c r="X86" s="2" t="str">
        <f>if(isblank(rawdata!Y86),"",if(countif(Mappings!$A$6:$A$250,"="&amp;rawdata!Y86)&gt;0,vlookup(rawdata!Y86,Mappings!$A$6:$B$250,2,false),rawdata!Y86))</f>
        <v/>
      </c>
      <c r="Y86" s="2" t="str">
        <f>if(isblank(rawdata!Z86),"",if(countif(Mappings!$A$6:$A$250,"="&amp;rawdata!Z86)&gt;0,vlookup(rawdata!Z86,Mappings!$A$6:$B$250,2,false),rawdata!Z86))</f>
        <v/>
      </c>
      <c r="Z86" s="2" t="str">
        <f>if(isblank(rawdata!AA86),"",if(countif(Mappings!$A$6:$A$250,"="&amp;rawdata!AA86)&gt;0,vlookup(rawdata!AA86,Mappings!$A$6:$B$250,2,false),rawdata!AA86))</f>
        <v/>
      </c>
      <c r="AA86" s="2" t="str">
        <f>if(isblank(rawdata!AB86),"",if(countif(Mappings!$A$6:$A$250,"="&amp;rawdata!AB86)&gt;0,vlookup(rawdata!AB86,Mappings!$A$6:$B$250,2,false),rawdata!AB86))</f>
        <v/>
      </c>
    </row>
    <row r="87">
      <c r="B87" s="2" t="str">
        <f>rawdata!C87</f>
        <v>Creation Stories</v>
      </c>
      <c r="C87" s="2" t="str">
        <f>rawdata!D87</f>
        <v>Lightwell</v>
      </c>
      <c r="D87" s="2" t="str">
        <f>rawdata!E87</f>
        <v>Three Wurundjeri, Bangerang and Gunditjmara Creation Stories are displayed on this circular projected touchtable.</v>
      </c>
      <c r="E87" s="11" t="str">
        <f>rawdata!F87</f>
        <v>http://www.lightwell.com.au/projects/#/creation-stories/</v>
      </c>
      <c r="F87" s="2" t="str">
        <f>rawdata!G87</f>
        <v/>
      </c>
      <c r="G87" s="2" t="str">
        <f>rawdata!H87</f>
        <v>2009</v>
      </c>
      <c r="H87" s="2" t="str">
        <f>rawdata!I87</f>
        <v>Melbourne, Australia</v>
      </c>
      <c r="I87" s="2" t="str">
        <f>if(isblank(rawdata!J87),"",if(countif(Mappings!$A$6:$A$250,"="&amp;rawdata!J87)&gt;0,vlookup(rawdata!J87,Mappings!$A$6:$B$250,2,false),rawdata!J87))</f>
        <v>form_installation</v>
      </c>
      <c r="J87" s="2" t="str">
        <f>if(isblank(rawdata!K87),"",if(countif(Mappings!$A$6:$A$250,"="&amp;rawdata!K87)&gt;0,vlookup(rawdata!K87,Mappings!$A$6:$B$250,2,false),rawdata!K87))</f>
        <v>type_interactive</v>
      </c>
      <c r="K87" s="2" t="str">
        <f>if(isblank(rawdata!L87),"",if(countif(Mappings!$A$6:$A$250,"="&amp;rawdata!L87)&gt;0,vlookup(rawdata!L87,Mappings!$A$6:$B$250,2,false),rawdata!L87))</f>
        <v>gear_projector</v>
      </c>
      <c r="L87" s="2" t="str">
        <f>if(isblank(rawdata!M87),"",if(countif(Mappings!$A$6:$A$250,"="&amp;rawdata!M87)&gt;0,vlookup(rawdata!M87,Mappings!$A$6:$B$250,2,false),rawdata!M87))</f>
        <v>type_projection</v>
      </c>
      <c r="M87" s="2" t="str">
        <f>if(isblank(rawdata!N87),"",if(countif(Mappings!$A$6:$A$250,"="&amp;rawdata!N87)&gt;0,vlookup(rawdata!N87,Mappings!$A$6:$B$250,2,false),rawdata!N87))</f>
        <v>tech_screen</v>
      </c>
      <c r="N87" s="2" t="str">
        <f>if(isblank(rawdata!O87),"",if(countif(Mappings!$A$6:$A$250,"="&amp;rawdata!O87)&gt;0,vlookup(rawdata!O87,Mappings!$A$6:$B$250,2,false),rawdata!O87))</f>
        <v>theme_historic</v>
      </c>
      <c r="O87" s="2" t="str">
        <f>if(isblank(rawdata!P87),"",if(countif(Mappings!$A$6:$A$250,"="&amp;rawdata!P87)&gt;0,vlookup(rawdata!P87,Mappings!$A$6:$B$250,2,false),rawdata!P87))</f>
        <v>function_touch</v>
      </c>
      <c r="P87" s="2" t="str">
        <f>if(isblank(rawdata!Q87),"",if(countif(Mappings!$A$6:$A$250,"="&amp;rawdata!Q87)&gt;0,vlookup(rawdata!Q87,Mappings!$A$6:$B$250,2,false),rawdata!Q87))</f>
        <v/>
      </c>
      <c r="Q87" s="2" t="str">
        <f>if(isblank(rawdata!R87),"",if(countif(Mappings!$A$6:$A$250,"="&amp;rawdata!R87)&gt;0,vlookup(rawdata!R87,Mappings!$A$6:$B$250,2,false),rawdata!R87))</f>
        <v/>
      </c>
      <c r="R87" s="2" t="str">
        <f>if(isblank(rawdata!S87),"",if(countif(Mappings!$A$6:$A$250,"="&amp;rawdata!S87)&gt;0,vlookup(rawdata!S87,Mappings!$A$6:$B$250,2,false),rawdata!S87))</f>
        <v/>
      </c>
      <c r="S87" s="2" t="str">
        <f>if(isblank(rawdata!T87),"",if(countif(Mappings!$A$6:$A$250,"="&amp;rawdata!T87)&gt;0,vlookup(rawdata!T87,Mappings!$A$6:$B$250,2,false),rawdata!T87))</f>
        <v/>
      </c>
      <c r="T87" s="2" t="str">
        <f>if(isblank(rawdata!U87),"",if(countif(Mappings!$A$6:$A$250,"="&amp;rawdata!U87)&gt;0,vlookup(rawdata!U87,Mappings!$A$6:$B$250,2,false),rawdata!U87))</f>
        <v/>
      </c>
      <c r="U87" s="2" t="str">
        <f>if(isblank(rawdata!V87),"",if(countif(Mappings!$A$6:$A$250,"="&amp;rawdata!V87)&gt;0,vlookup(rawdata!V87,Mappings!$A$6:$B$250,2,false),rawdata!V87))</f>
        <v/>
      </c>
      <c r="V87" s="2" t="str">
        <f>if(isblank(rawdata!W87),"",if(countif(Mappings!$A$6:$A$250,"="&amp;rawdata!W87)&gt;0,vlookup(rawdata!W87,Mappings!$A$6:$B$250,2,false),rawdata!W87))</f>
        <v/>
      </c>
      <c r="W87" s="2" t="str">
        <f>if(isblank(rawdata!X87),"",if(countif(Mappings!$A$6:$A$250,"="&amp;rawdata!X87)&gt;0,vlookup(rawdata!X87,Mappings!$A$6:$B$250,2,false),rawdata!X87))</f>
        <v/>
      </c>
      <c r="X87" s="2" t="str">
        <f>if(isblank(rawdata!Y87),"",if(countif(Mappings!$A$6:$A$250,"="&amp;rawdata!Y87)&gt;0,vlookup(rawdata!Y87,Mappings!$A$6:$B$250,2,false),rawdata!Y87))</f>
        <v/>
      </c>
      <c r="Y87" s="2" t="str">
        <f>if(isblank(rawdata!Z87),"",if(countif(Mappings!$A$6:$A$250,"="&amp;rawdata!Z87)&gt;0,vlookup(rawdata!Z87,Mappings!$A$6:$B$250,2,false),rawdata!Z87))</f>
        <v/>
      </c>
      <c r="Z87" s="2" t="str">
        <f>if(isblank(rawdata!AA87),"",if(countif(Mappings!$A$6:$A$250,"="&amp;rawdata!AA87)&gt;0,vlookup(rawdata!AA87,Mappings!$A$6:$B$250,2,false),rawdata!AA87))</f>
        <v/>
      </c>
      <c r="AA87" s="2" t="str">
        <f>if(isblank(rawdata!AB87),"",if(countif(Mappings!$A$6:$A$250,"="&amp;rawdata!AB87)&gt;0,vlookup(rawdata!AB87,Mappings!$A$6:$B$250,2,false),rawdata!AB87))</f>
        <v/>
      </c>
    </row>
    <row r="88">
      <c r="B88" s="2" t="str">
        <f>rawdata!C88</f>
        <v>Evolution of the State Library of Victoria</v>
      </c>
      <c r="C88" s="2" t="str">
        <f>rawdata!D88</f>
        <v>Lightwell</v>
      </c>
      <c r="D88" s="2" t="str">
        <f>rawdata!E88</f>
        <v>Using site plans and historical photographs, a series of 3D models of the State Library of Victoria were constructed and orbited in VectorWorks, then composited in After Effects to create a single animation illustrating the growth of the library over time.</v>
      </c>
      <c r="E88" s="11" t="str">
        <f>rawdata!F88</f>
        <v>http://www.lightwell.com.au/projects/#/evolution-of-slv/</v>
      </c>
      <c r="F88" s="2" t="str">
        <f>rawdata!G88</f>
        <v/>
      </c>
      <c r="G88" s="2" t="str">
        <f>rawdata!H88</f>
        <v>2013</v>
      </c>
      <c r="H88" s="2" t="str">
        <f>rawdata!I88</f>
        <v>Victoria, Australia</v>
      </c>
      <c r="I88" s="2" t="str">
        <f>if(isblank(rawdata!J88),"",if(countif(Mappings!$A$6:$A$250,"="&amp;rawdata!J88)&gt;0,vlookup(rawdata!J88,Mappings!$A$6:$B$250,2,false),rawdata!J88))</f>
        <v>form_exhibition</v>
      </c>
      <c r="J88" s="2" t="str">
        <f>if(isblank(rawdata!K88),"",if(countif(Mappings!$A$6:$A$250,"="&amp;rawdata!K88)&gt;0,vlookup(rawdata!K88,Mappings!$A$6:$B$250,2,false),rawdata!K88))</f>
        <v>type_interactive</v>
      </c>
      <c r="K88" s="2" t="str">
        <f>if(isblank(rawdata!L88),"",if(countif(Mappings!$A$6:$A$250,"="&amp;rawdata!L88)&gt;0,vlookup(rawdata!L88,Mappings!$A$6:$B$250,2,false),rawdata!L88))</f>
        <v>type_video</v>
      </c>
      <c r="L88" s="2" t="str">
        <f>if(isblank(rawdata!M88),"",if(countif(Mappings!$A$6:$A$250,"="&amp;rawdata!M88)&gt;0,vlookup(rawdata!M88,Mappings!$A$6:$B$250,2,false),rawdata!M88))</f>
        <v>theme_historic</v>
      </c>
      <c r="M88" s="2" t="str">
        <f>if(isblank(rawdata!N88),"",if(countif(Mappings!$A$6:$A$250,"="&amp;rawdata!N88)&gt;0,vlookup(rawdata!N88,Mappings!$A$6:$B$250,2,false),rawdata!N88))</f>
        <v>gear_screen</v>
      </c>
      <c r="N88" s="2" t="str">
        <f>if(isblank(rawdata!O88),"",if(countif(Mappings!$A$6:$A$250,"="&amp;rawdata!O88)&gt;0,vlookup(rawdata!O88,Mappings!$A$6:$B$250,2,false),rawdata!O88))</f>
        <v>tech_screen</v>
      </c>
      <c r="O88" s="2" t="str">
        <f>if(isblank(rawdata!P88),"",if(countif(Mappings!$A$6:$A$250,"="&amp;rawdata!P88)&gt;0,vlookup(rawdata!P88,Mappings!$A$6:$B$250,2,false),rawdata!P88))</f>
        <v>function_touch</v>
      </c>
      <c r="P88" s="2" t="str">
        <f>if(isblank(rawdata!Q88),"",if(countif(Mappings!$A$6:$A$250,"="&amp;rawdata!Q88)&gt;0,vlookup(rawdata!Q88,Mappings!$A$6:$B$250,2,false),rawdata!Q88))</f>
        <v/>
      </c>
      <c r="Q88" s="2" t="str">
        <f>if(isblank(rawdata!R88),"",if(countif(Mappings!$A$6:$A$250,"="&amp;rawdata!R88)&gt;0,vlookup(rawdata!R88,Mappings!$A$6:$B$250,2,false),rawdata!R88))</f>
        <v/>
      </c>
      <c r="R88" s="2" t="str">
        <f>if(isblank(rawdata!S88),"",if(countif(Mappings!$A$6:$A$250,"="&amp;rawdata!S88)&gt;0,vlookup(rawdata!S88,Mappings!$A$6:$B$250,2,false),rawdata!S88))</f>
        <v/>
      </c>
      <c r="S88" s="2" t="str">
        <f>if(isblank(rawdata!T88),"",if(countif(Mappings!$A$6:$A$250,"="&amp;rawdata!T88)&gt;0,vlookup(rawdata!T88,Mappings!$A$6:$B$250,2,false),rawdata!T88))</f>
        <v/>
      </c>
      <c r="T88" s="2" t="str">
        <f>if(isblank(rawdata!U88),"",if(countif(Mappings!$A$6:$A$250,"="&amp;rawdata!U88)&gt;0,vlookup(rawdata!U88,Mappings!$A$6:$B$250,2,false),rawdata!U88))</f>
        <v/>
      </c>
      <c r="U88" s="2" t="str">
        <f>if(isblank(rawdata!V88),"",if(countif(Mappings!$A$6:$A$250,"="&amp;rawdata!V88)&gt;0,vlookup(rawdata!V88,Mappings!$A$6:$B$250,2,false),rawdata!V88))</f>
        <v/>
      </c>
      <c r="V88" s="2" t="str">
        <f>if(isblank(rawdata!W88),"",if(countif(Mappings!$A$6:$A$250,"="&amp;rawdata!W88)&gt;0,vlookup(rawdata!W88,Mappings!$A$6:$B$250,2,false),rawdata!W88))</f>
        <v/>
      </c>
      <c r="W88" s="2" t="str">
        <f>if(isblank(rawdata!X88),"",if(countif(Mappings!$A$6:$A$250,"="&amp;rawdata!X88)&gt;0,vlookup(rawdata!X88,Mappings!$A$6:$B$250,2,false),rawdata!X88))</f>
        <v/>
      </c>
      <c r="X88" s="2" t="str">
        <f>if(isblank(rawdata!Y88),"",if(countif(Mappings!$A$6:$A$250,"="&amp;rawdata!Y88)&gt;0,vlookup(rawdata!Y88,Mappings!$A$6:$B$250,2,false),rawdata!Y88))</f>
        <v/>
      </c>
      <c r="Y88" s="2" t="str">
        <f>if(isblank(rawdata!Z88),"",if(countif(Mappings!$A$6:$A$250,"="&amp;rawdata!Z88)&gt;0,vlookup(rawdata!Z88,Mappings!$A$6:$B$250,2,false),rawdata!Z88))</f>
        <v/>
      </c>
      <c r="Z88" s="2" t="str">
        <f>if(isblank(rawdata!AA88),"",if(countif(Mappings!$A$6:$A$250,"="&amp;rawdata!AA88)&gt;0,vlookup(rawdata!AA88,Mappings!$A$6:$B$250,2,false),rawdata!AA88))</f>
        <v/>
      </c>
      <c r="AA88" s="2" t="str">
        <f>if(isblank(rawdata!AB88),"",if(countif(Mappings!$A$6:$A$250,"="&amp;rawdata!AB88)&gt;0,vlookup(rawdata!AB88,Mappings!$A$6:$B$250,2,false),rawdata!AB88))</f>
        <v/>
      </c>
    </row>
    <row r="89">
      <c r="B89" s="2" t="str">
        <f>rawdata!C89</f>
        <v>Genealogy</v>
      </c>
      <c r="C89" s="2" t="str">
        <f>rawdata!D89</f>
        <v>Lightwell</v>
      </c>
      <c r="D89" s="2" t="str">
        <f>rawdata!E89</f>
        <v>Lightwell produced this projected touchtable for the Australian Centre for the Moving Image in Melbourne. Visitors navigate a network of relationships to uncover the development of moving image technologies such as the Zoetrope, the film projector, and the Sony Playstation.</v>
      </c>
      <c r="E89" s="11" t="str">
        <f>rawdata!F89</f>
        <v>http://www.lightwell.com.au/projects/#/genealogy-of-moving-image-technologies/</v>
      </c>
      <c r="F89" s="2" t="str">
        <f>rawdata!G89</f>
        <v/>
      </c>
      <c r="G89" s="2" t="str">
        <f>rawdata!H89</f>
        <v>?</v>
      </c>
      <c r="H89" s="2" t="str">
        <f>rawdata!I89</f>
        <v>Melbourne, Australia</v>
      </c>
      <c r="I89" s="2" t="str">
        <f>if(isblank(rawdata!J89),"",if(countif(Mappings!$A$6:$A$250,"="&amp;rawdata!J89)&gt;0,vlookup(rawdata!J89,Mappings!$A$6:$B$250,2,false),rawdata!J89))</f>
        <v>form_exhibition</v>
      </c>
      <c r="J89" s="2" t="str">
        <f>if(isblank(rawdata!K89),"",if(countif(Mappings!$A$6:$A$250,"="&amp;rawdata!K89)&gt;0,vlookup(rawdata!K89,Mappings!$A$6:$B$250,2,false),rawdata!K89))</f>
        <v>form_installation</v>
      </c>
      <c r="K89" s="2" t="str">
        <f>if(isblank(rawdata!L89),"",if(countif(Mappings!$A$6:$A$250,"="&amp;rawdata!L89)&gt;0,vlookup(rawdata!L89,Mappings!$A$6:$B$250,2,false),rawdata!L89))</f>
        <v>function_touch</v>
      </c>
      <c r="L89" s="2" t="str">
        <f>if(isblank(rawdata!M89),"",if(countif(Mappings!$A$6:$A$250,"="&amp;rawdata!M89)&gt;0,vlookup(rawdata!M89,Mappings!$A$6:$B$250,2,false),rawdata!M89))</f>
        <v>gear_screen</v>
      </c>
      <c r="M89" s="2" t="str">
        <f>if(isblank(rawdata!N89),"",if(countif(Mappings!$A$6:$A$250,"="&amp;rawdata!N89)&gt;0,vlookup(rawdata!N89,Mappings!$A$6:$B$250,2,false),rawdata!N89))</f>
        <v>gear_projector</v>
      </c>
      <c r="N89" s="2" t="str">
        <f>if(isblank(rawdata!O89),"",if(countif(Mappings!$A$6:$A$250,"="&amp;rawdata!O89)&gt;0,vlookup(rawdata!O89,Mappings!$A$6:$B$250,2,false),rawdata!O89))</f>
        <v>type_projection</v>
      </c>
      <c r="O89" s="2" t="str">
        <f>if(isblank(rawdata!P89),"",if(countif(Mappings!$A$6:$A$250,"="&amp;rawdata!P89)&gt;0,vlookup(rawdata!P89,Mappings!$A$6:$B$250,2,false),rawdata!P89))</f>
        <v>theme_historical</v>
      </c>
      <c r="P89" s="2" t="str">
        <f>if(isblank(rawdata!Q89),"",if(countif(Mappings!$A$6:$A$250,"="&amp;rawdata!Q89)&gt;0,vlookup(rawdata!Q89,Mappings!$A$6:$B$250,2,false),rawdata!Q89))</f>
        <v>tech_screen</v>
      </c>
      <c r="Q89" s="2" t="str">
        <f>if(isblank(rawdata!R89),"",if(countif(Mappings!$A$6:$A$250,"="&amp;rawdata!R89)&gt;0,vlookup(rawdata!R89,Mappings!$A$6:$B$250,2,false),rawdata!R89))</f>
        <v/>
      </c>
      <c r="R89" s="2" t="str">
        <f>if(isblank(rawdata!S89),"",if(countif(Mappings!$A$6:$A$250,"="&amp;rawdata!S89)&gt;0,vlookup(rawdata!S89,Mappings!$A$6:$B$250,2,false),rawdata!S89))</f>
        <v/>
      </c>
      <c r="S89" s="2" t="str">
        <f>if(isblank(rawdata!T89),"",if(countif(Mappings!$A$6:$A$250,"="&amp;rawdata!T89)&gt;0,vlookup(rawdata!T89,Mappings!$A$6:$B$250,2,false),rawdata!T89))</f>
        <v/>
      </c>
      <c r="T89" s="2" t="str">
        <f>if(isblank(rawdata!U89),"",if(countif(Mappings!$A$6:$A$250,"="&amp;rawdata!U89)&gt;0,vlookup(rawdata!U89,Mappings!$A$6:$B$250,2,false),rawdata!U89))</f>
        <v/>
      </c>
      <c r="U89" s="2" t="str">
        <f>if(isblank(rawdata!V89),"",if(countif(Mappings!$A$6:$A$250,"="&amp;rawdata!V89)&gt;0,vlookup(rawdata!V89,Mappings!$A$6:$B$250,2,false),rawdata!V89))</f>
        <v/>
      </c>
      <c r="V89" s="2" t="str">
        <f>if(isblank(rawdata!W89),"",if(countif(Mappings!$A$6:$A$250,"="&amp;rawdata!W89)&gt;0,vlookup(rawdata!W89,Mappings!$A$6:$B$250,2,false),rawdata!W89))</f>
        <v/>
      </c>
      <c r="W89" s="2" t="str">
        <f>if(isblank(rawdata!X89),"",if(countif(Mappings!$A$6:$A$250,"="&amp;rawdata!X89)&gt;0,vlookup(rawdata!X89,Mappings!$A$6:$B$250,2,false),rawdata!X89))</f>
        <v/>
      </c>
      <c r="X89" s="2" t="str">
        <f>if(isblank(rawdata!Y89),"",if(countif(Mappings!$A$6:$A$250,"="&amp;rawdata!Y89)&gt;0,vlookup(rawdata!Y89,Mappings!$A$6:$B$250,2,false),rawdata!Y89))</f>
        <v/>
      </c>
      <c r="Y89" s="2" t="str">
        <f>if(isblank(rawdata!Z89),"",if(countif(Mappings!$A$6:$A$250,"="&amp;rawdata!Z89)&gt;0,vlookup(rawdata!Z89,Mappings!$A$6:$B$250,2,false),rawdata!Z89))</f>
        <v/>
      </c>
      <c r="Z89" s="2" t="str">
        <f>if(isblank(rawdata!AA89),"",if(countif(Mappings!$A$6:$A$250,"="&amp;rawdata!AA89)&gt;0,vlookup(rawdata!AA89,Mappings!$A$6:$B$250,2,false),rawdata!AA89))</f>
        <v/>
      </c>
      <c r="AA89" s="2" t="str">
        <f>if(isblank(rawdata!AB89),"",if(countif(Mappings!$A$6:$A$250,"="&amp;rawdata!AB89)&gt;0,vlookup(rawdata!AB89,Mappings!$A$6:$B$250,2,false),rawdata!AB89))</f>
        <v/>
      </c>
    </row>
    <row r="90">
      <c r="B90" s="2" t="str">
        <f>rawdata!C90</f>
        <v>The Blue Edge</v>
      </c>
      <c r="C90" s="2" t="str">
        <f>rawdata!D90</f>
        <v>Lightwell</v>
      </c>
      <c r="D90" s="2" t="str">
        <f>rawdata!E90</f>
        <v>The Blue Edge is part of the Surviving Australia exhibition at the Australian Museum in Sydney. It combines a projection of rotoscoped sea creatures with a watery lighting effect to expand the projection surface. </v>
      </c>
      <c r="E90" s="11" t="str">
        <f>rawdata!F90</f>
        <v>http://www.lightwell.com.au/projects/#/the-blue-edge/</v>
      </c>
      <c r="F90" s="2" t="str">
        <f>rawdata!G90</f>
        <v/>
      </c>
      <c r="G90" s="2" t="str">
        <f>rawdata!H90</f>
        <v>?</v>
      </c>
      <c r="H90" s="2" t="str">
        <f>rawdata!I90</f>
        <v>Sydney, Australia</v>
      </c>
      <c r="I90" s="2" t="str">
        <f>if(isblank(rawdata!J90),"",if(countif(Mappings!$A$6:$A$250,"="&amp;rawdata!J90)&gt;0,vlookup(rawdata!J90,Mappings!$A$6:$B$250,2,false),rawdata!J90))</f>
        <v>form_exhibition</v>
      </c>
      <c r="J90" s="2" t="str">
        <f>if(isblank(rawdata!K90),"",if(countif(Mappings!$A$6:$A$250,"="&amp;rawdata!K90)&gt;0,vlookup(rawdata!K90,Mappings!$A$6:$B$250,2,false),rawdata!K90))</f>
        <v>form_installation</v>
      </c>
      <c r="K90" s="2" t="str">
        <f>if(isblank(rawdata!L90),"",if(countif(Mappings!$A$6:$A$250,"="&amp;rawdata!L90)&gt;0,vlookup(rawdata!L90,Mappings!$A$6:$B$250,2,false),rawdata!L90))</f>
        <v>type_projection</v>
      </c>
      <c r="L90" s="2" t="str">
        <f>if(isblank(rawdata!M90),"",if(countif(Mappings!$A$6:$A$250,"="&amp;rawdata!M90)&gt;0,vlookup(rawdata!M90,Mappings!$A$6:$B$250,2,false),rawdata!M90))</f>
        <v>gear_projector</v>
      </c>
      <c r="M90" s="2" t="str">
        <f>if(isblank(rawdata!N90),"",if(countif(Mappings!$A$6:$A$250,"="&amp;rawdata!N90)&gt;0,vlookup(rawdata!N90,Mappings!$A$6:$B$250,2,false),rawdata!N90))</f>
        <v>gear_screen</v>
      </c>
      <c r="N90" s="2" t="str">
        <f>if(isblank(rawdata!O90),"",if(countif(Mappings!$A$6:$A$250,"="&amp;rawdata!O90)&gt;0,vlookup(rawdata!O90,Mappings!$A$6:$B$250,2,false),rawdata!O90))</f>
        <v>tech_screen</v>
      </c>
      <c r="O90" s="2" t="str">
        <f>if(isblank(rawdata!P90),"",if(countif(Mappings!$A$6:$A$250,"="&amp;rawdata!P90)&gt;0,vlookup(rawdata!P90,Mappings!$A$6:$B$250,2,false),rawdata!P90))</f>
        <v>theme_historical</v>
      </c>
      <c r="P90" s="2" t="str">
        <f>if(isblank(rawdata!Q90),"",if(countif(Mappings!$A$6:$A$250,"="&amp;rawdata!Q90)&gt;0,vlookup(rawdata!Q90,Mappings!$A$6:$B$250,2,false),rawdata!Q90))</f>
        <v>function_touch</v>
      </c>
      <c r="Q90" s="2" t="str">
        <f>if(isblank(rawdata!R90),"",if(countif(Mappings!$A$6:$A$250,"="&amp;rawdata!R90)&gt;0,vlookup(rawdata!R90,Mappings!$A$6:$B$250,2,false),rawdata!R90))</f>
        <v/>
      </c>
      <c r="R90" s="2" t="str">
        <f>if(isblank(rawdata!S90),"",if(countif(Mappings!$A$6:$A$250,"="&amp;rawdata!S90)&gt;0,vlookup(rawdata!S90,Mappings!$A$6:$B$250,2,false),rawdata!S90))</f>
        <v/>
      </c>
      <c r="S90" s="2" t="str">
        <f>if(isblank(rawdata!T90),"",if(countif(Mappings!$A$6:$A$250,"="&amp;rawdata!T90)&gt;0,vlookup(rawdata!T90,Mappings!$A$6:$B$250,2,false),rawdata!T90))</f>
        <v/>
      </c>
      <c r="T90" s="2" t="str">
        <f>if(isblank(rawdata!U90),"",if(countif(Mappings!$A$6:$A$250,"="&amp;rawdata!U90)&gt;0,vlookup(rawdata!U90,Mappings!$A$6:$B$250,2,false),rawdata!U90))</f>
        <v/>
      </c>
      <c r="U90" s="2" t="str">
        <f>if(isblank(rawdata!V90),"",if(countif(Mappings!$A$6:$A$250,"="&amp;rawdata!V90)&gt;0,vlookup(rawdata!V90,Mappings!$A$6:$B$250,2,false),rawdata!V90))</f>
        <v/>
      </c>
      <c r="V90" s="2" t="str">
        <f>if(isblank(rawdata!W90),"",if(countif(Mappings!$A$6:$A$250,"="&amp;rawdata!W90)&gt;0,vlookup(rawdata!W90,Mappings!$A$6:$B$250,2,false),rawdata!W90))</f>
        <v/>
      </c>
      <c r="W90" s="2" t="str">
        <f>if(isblank(rawdata!X90),"",if(countif(Mappings!$A$6:$A$250,"="&amp;rawdata!X90)&gt;0,vlookup(rawdata!X90,Mappings!$A$6:$B$250,2,false),rawdata!X90))</f>
        <v/>
      </c>
      <c r="X90" s="2" t="str">
        <f>if(isblank(rawdata!Y90),"",if(countif(Mappings!$A$6:$A$250,"="&amp;rawdata!Y90)&gt;0,vlookup(rawdata!Y90,Mappings!$A$6:$B$250,2,false),rawdata!Y90))</f>
        <v/>
      </c>
      <c r="Y90" s="2" t="str">
        <f>if(isblank(rawdata!Z90),"",if(countif(Mappings!$A$6:$A$250,"="&amp;rawdata!Z90)&gt;0,vlookup(rawdata!Z90,Mappings!$A$6:$B$250,2,false),rawdata!Z90))</f>
        <v/>
      </c>
      <c r="Z90" s="2" t="str">
        <f>if(isblank(rawdata!AA90),"",if(countif(Mappings!$A$6:$A$250,"="&amp;rawdata!AA90)&gt;0,vlookup(rawdata!AA90,Mappings!$A$6:$B$250,2,false),rawdata!AA90))</f>
        <v/>
      </c>
      <c r="AA90" s="2" t="str">
        <f>if(isblank(rawdata!AB90),"",if(countif(Mappings!$A$6:$A$250,"="&amp;rawdata!AB90)&gt;0,vlookup(rawdata!AB90,Mappings!$A$6:$B$250,2,false),rawdata!AB90))</f>
        <v/>
      </c>
    </row>
    <row r="91">
      <c r="B91" s="2" t="str">
        <f>rawdata!C91</f>
        <v>Trade Wall</v>
      </c>
      <c r="C91" s="2" t="str">
        <f>rawdata!D91</f>
        <v>Lightwell</v>
      </c>
      <c r="D91" s="2" t="str">
        <f>rawdata!E91</f>
        <v>Trade Wall is an interactive touchscreen at the Museum of Sydney that allows visitors to explore the different tradeable items available in Sydney during the 1830s.</v>
      </c>
      <c r="E91" s="11" t="str">
        <f>rawdata!F91</f>
        <v>http://www.lightwell.com.au/projects/#/tradewall/</v>
      </c>
      <c r="F91" s="2" t="str">
        <f>rawdata!G91</f>
        <v/>
      </c>
      <c r="G91" s="2" t="str">
        <f>rawdata!H91</f>
        <v>?</v>
      </c>
      <c r="H91" s="2" t="str">
        <f>rawdata!I91</f>
        <v>Sydney, Australia</v>
      </c>
      <c r="I91" s="2" t="str">
        <f>if(isblank(rawdata!J91),"",if(countif(Mappings!$A$6:$A$250,"="&amp;rawdata!J91)&gt;0,vlookup(rawdata!J91,Mappings!$A$6:$B$250,2,false),rawdata!J91))</f>
        <v>form_exhibition</v>
      </c>
      <c r="J91" s="2" t="str">
        <f>if(isblank(rawdata!K91),"",if(countif(Mappings!$A$6:$A$250,"="&amp;rawdata!K91)&gt;0,vlookup(rawdata!K91,Mappings!$A$6:$B$250,2,false),rawdata!K91))</f>
        <v>form_installation</v>
      </c>
      <c r="K91" s="2" t="str">
        <f>if(isblank(rawdata!L91),"",if(countif(Mappings!$A$6:$A$250,"="&amp;rawdata!L91)&gt;0,vlookup(rawdata!L91,Mappings!$A$6:$B$250,2,false),rawdata!L91))</f>
        <v>type_projection</v>
      </c>
      <c r="L91" s="2" t="str">
        <f>if(isblank(rawdata!M91),"",if(countif(Mappings!$A$6:$A$250,"="&amp;rawdata!M91)&gt;0,vlookup(rawdata!M91,Mappings!$A$6:$B$250,2,false),rawdata!M91))</f>
        <v>gear_tablet</v>
      </c>
      <c r="M91" s="2" t="str">
        <f>if(isblank(rawdata!N91),"",if(countif(Mappings!$A$6:$A$250,"="&amp;rawdata!N91)&gt;0,vlookup(rawdata!N91,Mappings!$A$6:$B$250,2,false),rawdata!N91))</f>
        <v>gear_screen</v>
      </c>
      <c r="N91" s="2" t="str">
        <f>if(isblank(rawdata!O91),"",if(countif(Mappings!$A$6:$A$250,"="&amp;rawdata!O91)&gt;0,vlookup(rawdata!O91,Mappings!$A$6:$B$250,2,false),rawdata!O91))</f>
        <v>tech_screen</v>
      </c>
      <c r="O91" s="2" t="str">
        <f>if(isblank(rawdata!P91),"",if(countif(Mappings!$A$6:$A$250,"="&amp;rawdata!P91)&gt;0,vlookup(rawdata!P91,Mappings!$A$6:$B$250,2,false),rawdata!P91))</f>
        <v>theme_historical</v>
      </c>
      <c r="P91" s="2" t="str">
        <f>if(isblank(rawdata!Q91),"",if(countif(Mappings!$A$6:$A$250,"="&amp;rawdata!Q91)&gt;0,vlookup(rawdata!Q91,Mappings!$A$6:$B$250,2,false),rawdata!Q91))</f>
        <v>function_touch</v>
      </c>
      <c r="Q91" s="2" t="str">
        <f>if(isblank(rawdata!R91),"",if(countif(Mappings!$A$6:$A$250,"="&amp;rawdata!R91)&gt;0,vlookup(rawdata!R91,Mappings!$A$6:$B$250,2,false),rawdata!R91))</f>
        <v/>
      </c>
      <c r="R91" s="2" t="str">
        <f>if(isblank(rawdata!S91),"",if(countif(Mappings!$A$6:$A$250,"="&amp;rawdata!S91)&gt;0,vlookup(rawdata!S91,Mappings!$A$6:$B$250,2,false),rawdata!S91))</f>
        <v/>
      </c>
      <c r="S91" s="2" t="str">
        <f>if(isblank(rawdata!T91),"",if(countif(Mappings!$A$6:$A$250,"="&amp;rawdata!T91)&gt;0,vlookup(rawdata!T91,Mappings!$A$6:$B$250,2,false),rawdata!T91))</f>
        <v/>
      </c>
      <c r="T91" s="2" t="str">
        <f>if(isblank(rawdata!U91),"",if(countif(Mappings!$A$6:$A$250,"="&amp;rawdata!U91)&gt;0,vlookup(rawdata!U91,Mappings!$A$6:$B$250,2,false),rawdata!U91))</f>
        <v/>
      </c>
      <c r="U91" s="2" t="str">
        <f>if(isblank(rawdata!V91),"",if(countif(Mappings!$A$6:$A$250,"="&amp;rawdata!V91)&gt;0,vlookup(rawdata!V91,Mappings!$A$6:$B$250,2,false),rawdata!V91))</f>
        <v/>
      </c>
      <c r="V91" s="2" t="str">
        <f>if(isblank(rawdata!W91),"",if(countif(Mappings!$A$6:$A$250,"="&amp;rawdata!W91)&gt;0,vlookup(rawdata!W91,Mappings!$A$6:$B$250,2,false),rawdata!W91))</f>
        <v/>
      </c>
      <c r="W91" s="2" t="str">
        <f>if(isblank(rawdata!X91),"",if(countif(Mappings!$A$6:$A$250,"="&amp;rawdata!X91)&gt;0,vlookup(rawdata!X91,Mappings!$A$6:$B$250,2,false),rawdata!X91))</f>
        <v/>
      </c>
      <c r="X91" s="2" t="str">
        <f>if(isblank(rawdata!Y91),"",if(countif(Mappings!$A$6:$A$250,"="&amp;rawdata!Y91)&gt;0,vlookup(rawdata!Y91,Mappings!$A$6:$B$250,2,false),rawdata!Y91))</f>
        <v/>
      </c>
      <c r="Y91" s="2" t="str">
        <f>if(isblank(rawdata!Z91),"",if(countif(Mappings!$A$6:$A$250,"="&amp;rawdata!Z91)&gt;0,vlookup(rawdata!Z91,Mappings!$A$6:$B$250,2,false),rawdata!Z91))</f>
        <v/>
      </c>
      <c r="Z91" s="2" t="str">
        <f>if(isblank(rawdata!AA91),"",if(countif(Mappings!$A$6:$A$250,"="&amp;rawdata!AA91)&gt;0,vlookup(rawdata!AA91,Mappings!$A$6:$B$250,2,false),rawdata!AA91))</f>
        <v/>
      </c>
      <c r="AA91" s="2" t="str">
        <f>if(isblank(rawdata!AB91),"",if(countif(Mappings!$A$6:$A$250,"="&amp;rawdata!AB91)&gt;0,vlookup(rawdata!AB91,Mappings!$A$6:$B$250,2,false),rawdata!AB91))</f>
        <v/>
      </c>
    </row>
    <row r="92">
      <c r="B92" s="2" t="str">
        <f>rawdata!C92</f>
        <v>Traversing Antarctica</v>
      </c>
      <c r="C92" s="2" t="str">
        <f>rawdata!D92</f>
        <v>Lightwell</v>
      </c>
      <c r="D92" s="2" t="str">
        <f>rawdata!E92</f>
        <v>The Traversing Antarctica multitouch interactive offers visitors to this touring exhibition an opportunity to investigate a diverse range of historical materials surrounding the establishment of the Australian Antarctic Territory. </v>
      </c>
      <c r="E92" s="11" t="str">
        <f>rawdata!F92</f>
        <v>http://www.lightwell.com.au/projects/#/traversing-antarctica-the-australian-experience/</v>
      </c>
      <c r="F92" s="2" t="str">
        <f>rawdata!G92</f>
        <v/>
      </c>
      <c r="G92" s="2" t="str">
        <f>rawdata!H92</f>
        <v>?</v>
      </c>
      <c r="H92" s="2" t="str">
        <f>rawdata!I92</f>
        <v>Sydney, Australia</v>
      </c>
      <c r="I92" s="2" t="str">
        <f>if(isblank(rawdata!J92),"",if(countif(Mappings!$A$6:$A$250,"="&amp;rawdata!J92)&gt;0,vlookup(rawdata!J92,Mappings!$A$6:$B$250,2,false),rawdata!J92))</f>
        <v>form_exhibition</v>
      </c>
      <c r="J92" s="2" t="str">
        <f>if(isblank(rawdata!K92),"",if(countif(Mappings!$A$6:$A$250,"="&amp;rawdata!K92)&gt;0,vlookup(rawdata!K92,Mappings!$A$6:$B$250,2,false),rawdata!K92))</f>
        <v>form_installation</v>
      </c>
      <c r="K92" s="2" t="str">
        <f>if(isblank(rawdata!L92),"",if(countif(Mappings!$A$6:$A$250,"="&amp;rawdata!L92)&gt;0,vlookup(rawdata!L92,Mappings!$A$6:$B$250,2,false),rawdata!L92))</f>
        <v>type_projection</v>
      </c>
      <c r="L92" s="2" t="str">
        <f>if(isblank(rawdata!M92),"",if(countif(Mappings!$A$6:$A$250,"="&amp;rawdata!M92)&gt;0,vlookup(rawdata!M92,Mappings!$A$6:$B$250,2,false),rawdata!M92))</f>
        <v>gear_tablet</v>
      </c>
      <c r="M92" s="2" t="str">
        <f>if(isblank(rawdata!N92),"",if(countif(Mappings!$A$6:$A$250,"="&amp;rawdata!N92)&gt;0,vlookup(rawdata!N92,Mappings!$A$6:$B$250,2,false),rawdata!N92))</f>
        <v>gear_screen</v>
      </c>
      <c r="N92" s="2" t="str">
        <f>if(isblank(rawdata!O92),"",if(countif(Mappings!$A$6:$A$250,"="&amp;rawdata!O92)&gt;0,vlookup(rawdata!O92,Mappings!$A$6:$B$250,2,false),rawdata!O92))</f>
        <v>tech_screen</v>
      </c>
      <c r="O92" s="2" t="str">
        <f>if(isblank(rawdata!P92),"",if(countif(Mappings!$A$6:$A$250,"="&amp;rawdata!P92)&gt;0,vlookup(rawdata!P92,Mappings!$A$6:$B$250,2,false),rawdata!P92))</f>
        <v>function_touch</v>
      </c>
      <c r="P92" s="2" t="str">
        <f>if(isblank(rawdata!Q92),"",if(countif(Mappings!$A$6:$A$250,"="&amp;rawdata!Q92)&gt;0,vlookup(rawdata!Q92,Mappings!$A$6:$B$250,2,false),rawdata!Q92))</f>
        <v>theme_information</v>
      </c>
      <c r="Q92" s="2" t="str">
        <f>if(isblank(rawdata!R92),"",if(countif(Mappings!$A$6:$A$250,"="&amp;rawdata!R92)&gt;0,vlookup(rawdata!R92,Mappings!$A$6:$B$250,2,false),rawdata!R92))</f>
        <v/>
      </c>
      <c r="R92" s="2" t="str">
        <f>if(isblank(rawdata!S92),"",if(countif(Mappings!$A$6:$A$250,"="&amp;rawdata!S92)&gt;0,vlookup(rawdata!S92,Mappings!$A$6:$B$250,2,false),rawdata!S92))</f>
        <v/>
      </c>
      <c r="S92" s="2" t="str">
        <f>if(isblank(rawdata!T92),"",if(countif(Mappings!$A$6:$A$250,"="&amp;rawdata!T92)&gt;0,vlookup(rawdata!T92,Mappings!$A$6:$B$250,2,false),rawdata!T92))</f>
        <v/>
      </c>
      <c r="T92" s="2" t="str">
        <f>if(isblank(rawdata!U92),"",if(countif(Mappings!$A$6:$A$250,"="&amp;rawdata!U92)&gt;0,vlookup(rawdata!U92,Mappings!$A$6:$B$250,2,false),rawdata!U92))</f>
        <v/>
      </c>
      <c r="U92" s="2" t="str">
        <f>if(isblank(rawdata!V92),"",if(countif(Mappings!$A$6:$A$250,"="&amp;rawdata!V92)&gt;0,vlookup(rawdata!V92,Mappings!$A$6:$B$250,2,false),rawdata!V92))</f>
        <v/>
      </c>
      <c r="V92" s="2" t="str">
        <f>if(isblank(rawdata!W92),"",if(countif(Mappings!$A$6:$A$250,"="&amp;rawdata!W92)&gt;0,vlookup(rawdata!W92,Mappings!$A$6:$B$250,2,false),rawdata!W92))</f>
        <v/>
      </c>
      <c r="W92" s="2" t="str">
        <f>if(isblank(rawdata!X92),"",if(countif(Mappings!$A$6:$A$250,"="&amp;rawdata!X92)&gt;0,vlookup(rawdata!X92,Mappings!$A$6:$B$250,2,false),rawdata!X92))</f>
        <v/>
      </c>
      <c r="X92" s="2" t="str">
        <f>if(isblank(rawdata!Y92),"",if(countif(Mappings!$A$6:$A$250,"="&amp;rawdata!Y92)&gt;0,vlookup(rawdata!Y92,Mappings!$A$6:$B$250,2,false),rawdata!Y92))</f>
        <v/>
      </c>
      <c r="Y92" s="2" t="str">
        <f>if(isblank(rawdata!Z92),"",if(countif(Mappings!$A$6:$A$250,"="&amp;rawdata!Z92)&gt;0,vlookup(rawdata!Z92,Mappings!$A$6:$B$250,2,false),rawdata!Z92))</f>
        <v/>
      </c>
      <c r="Z92" s="2" t="str">
        <f>if(isblank(rawdata!AA92),"",if(countif(Mappings!$A$6:$A$250,"="&amp;rawdata!AA92)&gt;0,vlookup(rawdata!AA92,Mappings!$A$6:$B$250,2,false),rawdata!AA92))</f>
        <v/>
      </c>
      <c r="AA92" s="2" t="str">
        <f>if(isblank(rawdata!AB92),"",if(countif(Mappings!$A$6:$A$250,"="&amp;rawdata!AB92)&gt;0,vlookup(rawdata!AB92,Mappings!$A$6:$B$250,2,false),rawdata!AB92))</f>
        <v/>
      </c>
    </row>
    <row r="93">
      <c r="B93" s="2" t="str">
        <f>rawdata!C93</f>
        <v>Spacecraft for all</v>
      </c>
      <c r="C93" s="2" t="str">
        <f>rawdata!D93</f>
        <v>activetheory</v>
      </c>
      <c r="D93" s="2" t="str">
        <f>rawdata!E93</f>
        <v>To tell the story of the recovered ISEE-3 satellite we worked with Google to create an interactive documentary that blends real time 3d graphics with footage of the scientists telling the story of the mission </v>
      </c>
      <c r="E93" s="11" t="str">
        <f>rawdata!F93</f>
        <v>http://activetheory.net/work/spacecraft-for-all</v>
      </c>
      <c r="F93" s="2" t="str">
        <f>rawdata!G93</f>
        <v/>
      </c>
      <c r="G93" s="2" t="str">
        <f>rawdata!H93</f>
        <v>?</v>
      </c>
      <c r="H93" s="2" t="str">
        <f>rawdata!I93</f>
        <v>Venice, USA</v>
      </c>
      <c r="I93" s="2" t="str">
        <f>if(isblank(rawdata!J93),"",if(countif(Mappings!$A$6:$A$250,"="&amp;rawdata!J93)&gt;0,vlookup(rawdata!J93,Mappings!$A$6:$B$250,2,false),rawdata!J93))</f>
        <v>form_documentary</v>
      </c>
      <c r="J93" s="2" t="str">
        <f>if(isblank(rawdata!K93),"",if(countif(Mappings!$A$6:$A$250,"="&amp;rawdata!K93)&gt;0,vlookup(rawdata!K93,Mappings!$A$6:$B$250,2,false),rawdata!K93))</f>
        <v>type_interactive</v>
      </c>
      <c r="K93" s="2" t="str">
        <f>if(isblank(rawdata!L93),"",if(countif(Mappings!$A$6:$A$250,"="&amp;rawdata!L93)&gt;0,vlookup(rawdata!L93,Mappings!$A$6:$B$250,2,false),rawdata!L93))</f>
        <v>tech_3D</v>
      </c>
      <c r="L93" s="2" t="str">
        <f>if(isblank(rawdata!M93),"",if(countif(Mappings!$A$6:$A$250,"="&amp;rawdata!M93)&gt;0,vlookup(rawdata!M93,Mappings!$A$6:$B$250,2,false),rawdata!M93))</f>
        <v>type_video</v>
      </c>
      <c r="M93" s="2" t="str">
        <f>if(isblank(rawdata!N93),"",if(countif(Mappings!$A$6:$A$250,"="&amp;rawdata!N93)&gt;0,vlookup(rawdata!N93,Mappings!$A$6:$B$250,2,false),rawdata!N93))</f>
        <v>gear_screen</v>
      </c>
      <c r="N93" s="2" t="str">
        <f>if(isblank(rawdata!O93),"",if(countif(Mappings!$A$6:$A$250,"="&amp;rawdata!O93)&gt;0,vlookup(rawdata!O93,Mappings!$A$6:$B$250,2,false),rawdata!O93))</f>
        <v>tech_screen</v>
      </c>
      <c r="O93" s="2" t="str">
        <f>if(isblank(rawdata!P93),"",if(countif(Mappings!$A$6:$A$250,"="&amp;rawdata!P93)&gt;0,vlookup(rawdata!P93,Mappings!$A$6:$B$250,2,false),rawdata!P93))</f>
        <v>function_touch</v>
      </c>
      <c r="P93" s="2" t="str">
        <f>if(isblank(rawdata!Q93),"",if(countif(Mappings!$A$6:$A$250,"="&amp;rawdata!Q93)&gt;0,vlookup(rawdata!Q93,Mappings!$A$6:$B$250,2,false),rawdata!Q93))</f>
        <v>theme_information</v>
      </c>
      <c r="Q93" s="2" t="str">
        <f>if(isblank(rawdata!R93),"",if(countif(Mappings!$A$6:$A$250,"="&amp;rawdata!R93)&gt;0,vlookup(rawdata!R93,Mappings!$A$6:$B$250,2,false),rawdata!R93))</f>
        <v/>
      </c>
      <c r="R93" s="2" t="str">
        <f>if(isblank(rawdata!S93),"",if(countif(Mappings!$A$6:$A$250,"="&amp;rawdata!S93)&gt;0,vlookup(rawdata!S93,Mappings!$A$6:$B$250,2,false),rawdata!S93))</f>
        <v/>
      </c>
      <c r="S93" s="2" t="str">
        <f>if(isblank(rawdata!T93),"",if(countif(Mappings!$A$6:$A$250,"="&amp;rawdata!T93)&gt;0,vlookup(rawdata!T93,Mappings!$A$6:$B$250,2,false),rawdata!T93))</f>
        <v/>
      </c>
      <c r="T93" s="2" t="str">
        <f>if(isblank(rawdata!U93),"",if(countif(Mappings!$A$6:$A$250,"="&amp;rawdata!U93)&gt;0,vlookup(rawdata!U93,Mappings!$A$6:$B$250,2,false),rawdata!U93))</f>
        <v/>
      </c>
      <c r="U93" s="2" t="str">
        <f>if(isblank(rawdata!V93),"",if(countif(Mappings!$A$6:$A$250,"="&amp;rawdata!V93)&gt;0,vlookup(rawdata!V93,Mappings!$A$6:$B$250,2,false),rawdata!V93))</f>
        <v/>
      </c>
      <c r="V93" s="2" t="str">
        <f>if(isblank(rawdata!W93),"",if(countif(Mappings!$A$6:$A$250,"="&amp;rawdata!W93)&gt;0,vlookup(rawdata!W93,Mappings!$A$6:$B$250,2,false),rawdata!W93))</f>
        <v/>
      </c>
      <c r="W93" s="2" t="str">
        <f>if(isblank(rawdata!X93),"",if(countif(Mappings!$A$6:$A$250,"="&amp;rawdata!X93)&gt;0,vlookup(rawdata!X93,Mappings!$A$6:$B$250,2,false),rawdata!X93))</f>
        <v/>
      </c>
      <c r="X93" s="2" t="str">
        <f>if(isblank(rawdata!Y93),"",if(countif(Mappings!$A$6:$A$250,"="&amp;rawdata!Y93)&gt;0,vlookup(rawdata!Y93,Mappings!$A$6:$B$250,2,false),rawdata!Y93))</f>
        <v/>
      </c>
      <c r="Y93" s="2" t="str">
        <f>if(isblank(rawdata!Z93),"",if(countif(Mappings!$A$6:$A$250,"="&amp;rawdata!Z93)&gt;0,vlookup(rawdata!Z93,Mappings!$A$6:$B$250,2,false),rawdata!Z93))</f>
        <v/>
      </c>
      <c r="Z93" s="2" t="str">
        <f>if(isblank(rawdata!AA93),"",if(countif(Mappings!$A$6:$A$250,"="&amp;rawdata!AA93)&gt;0,vlookup(rawdata!AA93,Mappings!$A$6:$B$250,2,false),rawdata!AA93))</f>
        <v/>
      </c>
      <c r="AA93" s="2" t="str">
        <f>if(isblank(rawdata!AB93),"",if(countif(Mappings!$A$6:$A$250,"="&amp;rawdata!AB93)&gt;0,vlookup(rawdata!AB93,Mappings!$A$6:$B$250,2,false),rawdata!AB93))</f>
        <v/>
      </c>
    </row>
    <row r="94">
      <c r="B94" s="2" t="str">
        <f>rawdata!C94</f>
        <v>Corvette Stingray</v>
      </c>
      <c r="C94" s="2" t="str">
        <f>rawdata!D94</f>
        <v>activetheory</v>
      </c>
      <c r="D94" s="2" t="str">
        <f>rawdata!E94</f>
        <v>A series of challenges in an interactive video to promote the 2014 Chevrolet Stingray. </v>
      </c>
      <c r="E94" s="11" t="str">
        <f>rawdata!F94</f>
        <v>http://activetheory.net/work/stingray</v>
      </c>
      <c r="F94" s="2" t="str">
        <f>rawdata!G94</f>
        <v/>
      </c>
      <c r="G94" s="2" t="str">
        <f>rawdata!H94</f>
        <v>2014</v>
      </c>
      <c r="H94" s="2" t="str">
        <f>rawdata!I94</f>
        <v>Venice, USA</v>
      </c>
      <c r="I94" s="2" t="str">
        <f>if(isblank(rawdata!J94),"",if(countif(Mappings!$A$6:$A$250,"="&amp;rawdata!J94)&gt;0,vlookup(rawdata!J94,Mappings!$A$6:$B$250,2,false),rawdata!J94))</f>
        <v>form_video</v>
      </c>
      <c r="J94" s="2" t="str">
        <f>if(isblank(rawdata!K94),"",if(countif(Mappings!$A$6:$A$250,"="&amp;rawdata!K94)&gt;0,vlookup(rawdata!K94,Mappings!$A$6:$B$250,2,false),rawdata!K94))</f>
        <v>type_interactive</v>
      </c>
      <c r="K94" s="2" t="str">
        <f>if(isblank(rawdata!L94),"",if(countif(Mappings!$A$6:$A$250,"="&amp;rawdata!L94)&gt;0,vlookup(rawdata!L94,Mappings!$A$6:$B$250,2,false),rawdata!L94))</f>
        <v>form_game</v>
      </c>
      <c r="L94" s="2" t="str">
        <f>if(isblank(rawdata!M94),"",if(countif(Mappings!$A$6:$A$250,"="&amp;rawdata!M94)&gt;0,vlookup(rawdata!M94,Mappings!$A$6:$B$250,2,false),rawdata!M94))</f>
        <v>type_video</v>
      </c>
      <c r="M94" s="2" t="str">
        <f>if(isblank(rawdata!N94),"",if(countif(Mappings!$A$6:$A$250,"="&amp;rawdata!N94)&gt;0,vlookup(rawdata!N94,Mappings!$A$6:$B$250,2,false),rawdata!N94))</f>
        <v>function_touch</v>
      </c>
      <c r="N94" s="2" t="str">
        <f>if(isblank(rawdata!O94),"",if(countif(Mappings!$A$6:$A$250,"="&amp;rawdata!O94)&gt;0,vlookup(rawdata!O94,Mappings!$A$6:$B$250,2,false),rawdata!O94))</f>
        <v>gear_screen</v>
      </c>
      <c r="O94" s="2" t="str">
        <f>if(isblank(rawdata!P94),"",if(countif(Mappings!$A$6:$A$250,"="&amp;rawdata!P94)&gt;0,vlookup(rawdata!P94,Mappings!$A$6:$B$250,2,false),rawdata!P94))</f>
        <v>theme_tech</v>
      </c>
      <c r="P94" s="2" t="str">
        <f>if(isblank(rawdata!Q94),"",if(countif(Mappings!$A$6:$A$250,"="&amp;rawdata!Q94)&gt;0,vlookup(rawdata!Q94,Mappings!$A$6:$B$250,2,false),rawdata!Q94))</f>
        <v>theme_education</v>
      </c>
      <c r="Q94" s="2" t="str">
        <f>if(isblank(rawdata!R94),"",if(countif(Mappings!$A$6:$A$250,"="&amp;rawdata!R94)&gt;0,vlookup(rawdata!R94,Mappings!$A$6:$B$250,2,false),rawdata!R94))</f>
        <v>tech_video</v>
      </c>
      <c r="R94" s="2" t="str">
        <f>if(isblank(rawdata!S94),"",if(countif(Mappings!$A$6:$A$250,"="&amp;rawdata!S94)&gt;0,vlookup(rawdata!S94,Mappings!$A$6:$B$250,2,false),rawdata!S94))</f>
        <v/>
      </c>
      <c r="S94" s="2" t="str">
        <f>if(isblank(rawdata!T94),"",if(countif(Mappings!$A$6:$A$250,"="&amp;rawdata!T94)&gt;0,vlookup(rawdata!T94,Mappings!$A$6:$B$250,2,false),rawdata!T94))</f>
        <v/>
      </c>
      <c r="T94" s="2" t="str">
        <f>if(isblank(rawdata!U94),"",if(countif(Mappings!$A$6:$A$250,"="&amp;rawdata!U94)&gt;0,vlookup(rawdata!U94,Mappings!$A$6:$B$250,2,false),rawdata!U94))</f>
        <v/>
      </c>
      <c r="U94" s="2" t="str">
        <f>if(isblank(rawdata!V94),"",if(countif(Mappings!$A$6:$A$250,"="&amp;rawdata!V94)&gt;0,vlookup(rawdata!V94,Mappings!$A$6:$B$250,2,false),rawdata!V94))</f>
        <v/>
      </c>
      <c r="V94" s="2" t="str">
        <f>if(isblank(rawdata!W94),"",if(countif(Mappings!$A$6:$A$250,"="&amp;rawdata!W94)&gt;0,vlookup(rawdata!W94,Mappings!$A$6:$B$250,2,false),rawdata!W94))</f>
        <v/>
      </c>
      <c r="W94" s="2" t="str">
        <f>if(isblank(rawdata!X94),"",if(countif(Mappings!$A$6:$A$250,"="&amp;rawdata!X94)&gt;0,vlookup(rawdata!X94,Mappings!$A$6:$B$250,2,false),rawdata!X94))</f>
        <v/>
      </c>
      <c r="X94" s="2" t="str">
        <f>if(isblank(rawdata!Y94),"",if(countif(Mappings!$A$6:$A$250,"="&amp;rawdata!Y94)&gt;0,vlookup(rawdata!Y94,Mappings!$A$6:$B$250,2,false),rawdata!Y94))</f>
        <v/>
      </c>
      <c r="Y94" s="2" t="str">
        <f>if(isblank(rawdata!Z94),"",if(countif(Mappings!$A$6:$A$250,"="&amp;rawdata!Z94)&gt;0,vlookup(rawdata!Z94,Mappings!$A$6:$B$250,2,false),rawdata!Z94))</f>
        <v/>
      </c>
      <c r="Z94" s="2" t="str">
        <f>if(isblank(rawdata!AA94),"",if(countif(Mappings!$A$6:$A$250,"="&amp;rawdata!AA94)&gt;0,vlookup(rawdata!AA94,Mappings!$A$6:$B$250,2,false),rawdata!AA94))</f>
        <v/>
      </c>
      <c r="AA94" s="2" t="str">
        <f>if(isblank(rawdata!AB94),"",if(countif(Mappings!$A$6:$A$250,"="&amp;rawdata!AB94)&gt;0,vlookup(rawdata!AB94,Mappings!$A$6:$B$250,2,false),rawdata!AB94))</f>
        <v/>
      </c>
    </row>
    <row r="95">
      <c r="B95" s="2" t="str">
        <f>rawdata!C95</f>
        <v>Clouds over Cuba </v>
      </c>
      <c r="C95" s="2" t="str">
        <f>rawdata!D95</f>
        <v>activetheory</v>
      </c>
      <c r="D95" s="2" t="str">
        <f>rawdata!E95</f>
        <v>A cross platform interactive documentary about the Cuban Missile crisis. As the story unfolds hundreds of archived photos, videos, docments and audio clips are unlocked in the users dossier. </v>
      </c>
      <c r="E95" s="11" t="str">
        <f>rawdata!F95</f>
        <v>http://activetheory.net/work/clouds-over-cuba</v>
      </c>
      <c r="F95" s="2" t="str">
        <f>rawdata!G95</f>
        <v/>
      </c>
      <c r="G95" s="2" t="str">
        <f>rawdata!H95</f>
        <v>?</v>
      </c>
      <c r="H95" s="2" t="str">
        <f>rawdata!I95</f>
        <v>Venice, USA</v>
      </c>
      <c r="I95" s="2" t="str">
        <f>if(isblank(rawdata!J95),"",if(countif(Mappings!$A$6:$A$250,"="&amp;rawdata!J95)&gt;0,vlookup(rawdata!J95,Mappings!$A$6:$B$250,2,false),rawdata!J95))</f>
        <v>form_documentary</v>
      </c>
      <c r="J95" s="2" t="str">
        <f>if(isblank(rawdata!K95),"",if(countif(Mappings!$A$6:$A$250,"="&amp;rawdata!K95)&gt;0,vlookup(rawdata!K95,Mappings!$A$6:$B$250,2,false),rawdata!K95))</f>
        <v>type_interactive</v>
      </c>
      <c r="K95" s="2" t="str">
        <f>if(isblank(rawdata!L95),"",if(countif(Mappings!$A$6:$A$250,"="&amp;rawdata!L95)&gt;0,vlookup(rawdata!L95,Mappings!$A$6:$B$250,2,false),rawdata!L95))</f>
        <v>theme_historic</v>
      </c>
      <c r="L95" s="2" t="str">
        <f>if(isblank(rawdata!M95),"",if(countif(Mappings!$A$6:$A$250,"="&amp;rawdata!M95)&gt;0,vlookup(rawdata!M95,Mappings!$A$6:$B$250,2,false),rawdata!M95))</f>
        <v>type_video</v>
      </c>
      <c r="M95" s="2" t="str">
        <f>if(isblank(rawdata!N95),"",if(countif(Mappings!$A$6:$A$250,"="&amp;rawdata!N95)&gt;0,vlookup(rawdata!N95,Mappings!$A$6:$B$250,2,false),rawdata!N95))</f>
        <v>function_touch</v>
      </c>
      <c r="N95" s="2" t="str">
        <f>if(isblank(rawdata!O95),"",if(countif(Mappings!$A$6:$A$250,"="&amp;rawdata!O95)&gt;0,vlookup(rawdata!O95,Mappings!$A$6:$B$250,2,false),rawdata!O95))</f>
        <v>gear_screen</v>
      </c>
      <c r="O95" s="2" t="str">
        <f>if(isblank(rawdata!P95),"",if(countif(Mappings!$A$6:$A$250,"="&amp;rawdata!P95)&gt;0,vlookup(rawdata!P95,Mappings!$A$6:$B$250,2,false),rawdata!P95))</f>
        <v>theme_tech</v>
      </c>
      <c r="P95" s="2" t="str">
        <f>if(isblank(rawdata!Q95),"",if(countif(Mappings!$A$6:$A$250,"="&amp;rawdata!Q95)&gt;0,vlookup(rawdata!Q95,Mappings!$A$6:$B$250,2,false),rawdata!Q95))</f>
        <v>theme_education</v>
      </c>
      <c r="Q95" s="2" t="str">
        <f>if(isblank(rawdata!R95),"",if(countif(Mappings!$A$6:$A$250,"="&amp;rawdata!R95)&gt;0,vlookup(rawdata!R95,Mappings!$A$6:$B$250,2,false),rawdata!R95))</f>
        <v>tech_video</v>
      </c>
      <c r="R95" s="2" t="str">
        <f>if(isblank(rawdata!S95),"",if(countif(Mappings!$A$6:$A$250,"="&amp;rawdata!S95)&gt;0,vlookup(rawdata!S95,Mappings!$A$6:$B$250,2,false),rawdata!S95))</f>
        <v/>
      </c>
      <c r="S95" s="2" t="str">
        <f>if(isblank(rawdata!T95),"",if(countif(Mappings!$A$6:$A$250,"="&amp;rawdata!T95)&gt;0,vlookup(rawdata!T95,Mappings!$A$6:$B$250,2,false),rawdata!T95))</f>
        <v/>
      </c>
      <c r="T95" s="2" t="str">
        <f>if(isblank(rawdata!U95),"",if(countif(Mappings!$A$6:$A$250,"="&amp;rawdata!U95)&gt;0,vlookup(rawdata!U95,Mappings!$A$6:$B$250,2,false),rawdata!U95))</f>
        <v/>
      </c>
      <c r="U95" s="2" t="str">
        <f>if(isblank(rawdata!V95),"",if(countif(Mappings!$A$6:$A$250,"="&amp;rawdata!V95)&gt;0,vlookup(rawdata!V95,Mappings!$A$6:$B$250,2,false),rawdata!V95))</f>
        <v/>
      </c>
      <c r="V95" s="2" t="str">
        <f>if(isblank(rawdata!W95),"",if(countif(Mappings!$A$6:$A$250,"="&amp;rawdata!W95)&gt;0,vlookup(rawdata!W95,Mappings!$A$6:$B$250,2,false),rawdata!W95))</f>
        <v/>
      </c>
      <c r="W95" s="2" t="str">
        <f>if(isblank(rawdata!X95),"",if(countif(Mappings!$A$6:$A$250,"="&amp;rawdata!X95)&gt;0,vlookup(rawdata!X95,Mappings!$A$6:$B$250,2,false),rawdata!X95))</f>
        <v/>
      </c>
      <c r="X95" s="2" t="str">
        <f>if(isblank(rawdata!Y95),"",if(countif(Mappings!$A$6:$A$250,"="&amp;rawdata!Y95)&gt;0,vlookup(rawdata!Y95,Mappings!$A$6:$B$250,2,false),rawdata!Y95))</f>
        <v/>
      </c>
      <c r="Y95" s="2" t="str">
        <f>if(isblank(rawdata!Z95),"",if(countif(Mappings!$A$6:$A$250,"="&amp;rawdata!Z95)&gt;0,vlookup(rawdata!Z95,Mappings!$A$6:$B$250,2,false),rawdata!Z95))</f>
        <v/>
      </c>
      <c r="Z95" s="2" t="str">
        <f>if(isblank(rawdata!AA95),"",if(countif(Mappings!$A$6:$A$250,"="&amp;rawdata!AA95)&gt;0,vlookup(rawdata!AA95,Mappings!$A$6:$B$250,2,false),rawdata!AA95))</f>
        <v/>
      </c>
      <c r="AA95" s="2" t="str">
        <f>if(isblank(rawdata!AB95),"",if(countif(Mappings!$A$6:$A$250,"="&amp;rawdata!AB95)&gt;0,vlookup(rawdata!AB95,Mappings!$A$6:$B$250,2,false),rawdata!AB95))</f>
        <v/>
      </c>
    </row>
    <row r="96">
      <c r="B96" s="2" t="str">
        <f>rawdata!C96</f>
        <v>Powering the Future</v>
      </c>
      <c r="C96" s="2" t="str">
        <f>rawdata!D96</f>
        <v>Gagarin</v>
      </c>
      <c r="D96" s="2" t="str">
        <f>rawdata!E96</f>
        <v>Gagarin was hired to design and install a new exhibition at Ljósafossstöð, one of Iceland’s oldest hydro stations. The occasion was the 50th anniversary of Landsvirkjun, the National Power Company of Iceland.</v>
      </c>
      <c r="E96" s="11" t="str">
        <f>rawdata!F96</f>
        <v>http://gagarin.is/work/powering_the_future/</v>
      </c>
      <c r="F96" s="2" t="str">
        <f>rawdata!G96</f>
        <v/>
      </c>
      <c r="G96" s="2" t="str">
        <f>rawdata!H96</f>
        <v/>
      </c>
      <c r="H96" s="2" t="str">
        <f>rawdata!I96</f>
        <v>Norway</v>
      </c>
      <c r="I96" s="2" t="str">
        <f>if(isblank(rawdata!J96),"",if(countif(Mappings!$A$6:$A$250,"="&amp;rawdata!J96)&gt;0,vlookup(rawdata!J96,Mappings!$A$6:$B$250,2,false),rawdata!J96))</f>
        <v>form_exhibition</v>
      </c>
      <c r="J96" s="2" t="str">
        <f>if(isblank(rawdata!K96),"",if(countif(Mappings!$A$6:$A$250,"="&amp;rawdata!K96)&gt;0,vlookup(rawdata!K96,Mappings!$A$6:$B$250,2,false),rawdata!K96))</f>
        <v>type_interactive</v>
      </c>
      <c r="K96" s="2" t="str">
        <f>if(isblank(rawdata!L96),"",if(countif(Mappings!$A$6:$A$250,"="&amp;rawdata!L96)&gt;0,vlookup(rawdata!L96,Mappings!$A$6:$B$250,2,false),rawdata!L96))</f>
        <v>form_installation</v>
      </c>
      <c r="L96" s="2" t="str">
        <f>if(isblank(rawdata!M96),"",if(countif(Mappings!$A$6:$A$250,"="&amp;rawdata!M96)&gt;0,vlookup(rawdata!M96,Mappings!$A$6:$B$250,2,false),rawdata!M96))</f>
        <v>function_touch</v>
      </c>
      <c r="M96" s="2" t="str">
        <f>if(isblank(rawdata!N96),"",if(countif(Mappings!$A$6:$A$250,"="&amp;rawdata!N96)&gt;0,vlookup(rawdata!N96,Mappings!$A$6:$B$250,2,false),rawdata!N96))</f>
        <v>theme_tech</v>
      </c>
      <c r="N96" s="2" t="str">
        <f>if(isblank(rawdata!O96),"",if(countif(Mappings!$A$6:$A$250,"="&amp;rawdata!O96)&gt;0,vlookup(rawdata!O96,Mappings!$A$6:$B$250,2,false),rawdata!O96))</f>
        <v>tech_screen</v>
      </c>
      <c r="O96" s="2" t="str">
        <f>if(isblank(rawdata!P96),"",if(countif(Mappings!$A$6:$A$250,"="&amp;rawdata!P96)&gt;0,vlookup(rawdata!P96,Mappings!$A$6:$B$250,2,false),rawdata!P96))</f>
        <v>gear_screen</v>
      </c>
      <c r="P96" s="2" t="str">
        <f>if(isblank(rawdata!Q96),"",if(countif(Mappings!$A$6:$A$250,"="&amp;rawdata!Q96)&gt;0,vlookup(rawdata!Q96,Mappings!$A$6:$B$250,2,false),rawdata!Q96))</f>
        <v/>
      </c>
      <c r="Q96" s="2" t="str">
        <f>if(isblank(rawdata!R96),"",if(countif(Mappings!$A$6:$A$250,"="&amp;rawdata!R96)&gt;0,vlookup(rawdata!R96,Mappings!$A$6:$B$250,2,false),rawdata!R96))</f>
        <v/>
      </c>
      <c r="R96" s="2" t="str">
        <f>if(isblank(rawdata!S96),"",if(countif(Mappings!$A$6:$A$250,"="&amp;rawdata!S96)&gt;0,vlookup(rawdata!S96,Mappings!$A$6:$B$250,2,false),rawdata!S96))</f>
        <v/>
      </c>
      <c r="S96" s="2" t="str">
        <f>if(isblank(rawdata!T96),"",if(countif(Mappings!$A$6:$A$250,"="&amp;rawdata!T96)&gt;0,vlookup(rawdata!T96,Mappings!$A$6:$B$250,2,false),rawdata!T96))</f>
        <v/>
      </c>
      <c r="T96" s="2" t="str">
        <f>if(isblank(rawdata!U96),"",if(countif(Mappings!$A$6:$A$250,"="&amp;rawdata!U96)&gt;0,vlookup(rawdata!U96,Mappings!$A$6:$B$250,2,false),rawdata!U96))</f>
        <v/>
      </c>
      <c r="U96" s="2" t="str">
        <f>if(isblank(rawdata!V96),"",if(countif(Mappings!$A$6:$A$250,"="&amp;rawdata!V96)&gt;0,vlookup(rawdata!V96,Mappings!$A$6:$B$250,2,false),rawdata!V96))</f>
        <v/>
      </c>
      <c r="V96" s="2" t="str">
        <f>if(isblank(rawdata!W96),"",if(countif(Mappings!$A$6:$A$250,"="&amp;rawdata!W96)&gt;0,vlookup(rawdata!W96,Mappings!$A$6:$B$250,2,false),rawdata!W96))</f>
        <v/>
      </c>
      <c r="W96" s="2" t="str">
        <f>if(isblank(rawdata!X96),"",if(countif(Mappings!$A$6:$A$250,"="&amp;rawdata!X96)&gt;0,vlookup(rawdata!X96,Mappings!$A$6:$B$250,2,false),rawdata!X96))</f>
        <v/>
      </c>
      <c r="X96" s="2" t="str">
        <f>if(isblank(rawdata!Y96),"",if(countif(Mappings!$A$6:$A$250,"="&amp;rawdata!Y96)&gt;0,vlookup(rawdata!Y96,Mappings!$A$6:$B$250,2,false),rawdata!Y96))</f>
        <v/>
      </c>
      <c r="Y96" s="2" t="str">
        <f>if(isblank(rawdata!Z96),"",if(countif(Mappings!$A$6:$A$250,"="&amp;rawdata!Z96)&gt;0,vlookup(rawdata!Z96,Mappings!$A$6:$B$250,2,false),rawdata!Z96))</f>
        <v/>
      </c>
      <c r="Z96" s="2" t="str">
        <f>if(isblank(rawdata!AA96),"",if(countif(Mappings!$A$6:$A$250,"="&amp;rawdata!AA96)&gt;0,vlookup(rawdata!AA96,Mappings!$A$6:$B$250,2,false),rawdata!AA96))</f>
        <v/>
      </c>
      <c r="AA96" s="2" t="str">
        <f>if(isblank(rawdata!AB96),"",if(countif(Mappings!$A$6:$A$250,"="&amp;rawdata!AB96)&gt;0,vlookup(rawdata!AB96,Mappings!$A$6:$B$250,2,false),rawdata!AB96))</f>
        <v/>
      </c>
    </row>
    <row r="97">
      <c r="B97" s="2" t="str">
        <f>rawdata!C97</f>
        <v>Wild Reindeer Exhibition</v>
      </c>
      <c r="C97" s="2" t="str">
        <f>rawdata!D97</f>
        <v>Gagarin</v>
      </c>
      <c r="D97" s="2" t="str">
        <f>rawdata!E97</f>
        <v>When Gagarin was asked to come up with interactives for an exhibition on the Wild Reindeer our first response was to ask whether it was not too narrow of a focus for a big exhibition? After studying this phenomenal creature we had to go back and ask for a bigger space.</v>
      </c>
      <c r="E97" s="11" t="str">
        <f>rawdata!F97</f>
        <v>http://gagarin.is/work/wild_reindeer_exhibiton</v>
      </c>
      <c r="F97" s="2" t="str">
        <f>rawdata!G97</f>
        <v/>
      </c>
      <c r="G97" s="2" t="str">
        <f>rawdata!H97</f>
        <v>2014</v>
      </c>
      <c r="H97" s="2" t="str">
        <f>rawdata!I97</f>
        <v>Norway</v>
      </c>
      <c r="I97" s="2" t="str">
        <f>if(isblank(rawdata!J97),"",if(countif(Mappings!$A$6:$A$250,"="&amp;rawdata!J97)&gt;0,vlookup(rawdata!J97,Mappings!$A$6:$B$250,2,false),rawdata!J97))</f>
        <v>form_exhibition</v>
      </c>
      <c r="J97" s="2" t="str">
        <f>if(isblank(rawdata!K97),"",if(countif(Mappings!$A$6:$A$250,"="&amp;rawdata!K97)&gt;0,vlookup(rawdata!K97,Mappings!$A$6:$B$250,2,false),rawdata!K97))</f>
        <v>type_interactive</v>
      </c>
      <c r="K97" s="2" t="str">
        <f>if(isblank(rawdata!L97),"",if(countif(Mappings!$A$6:$A$250,"="&amp;rawdata!L97)&gt;0,vlookup(rawdata!L97,Mappings!$A$6:$B$250,2,false),rawdata!L97))</f>
        <v>form_installation</v>
      </c>
      <c r="L97" s="2" t="str">
        <f>if(isblank(rawdata!M97),"",if(countif(Mappings!$A$6:$A$250,"="&amp;rawdata!M97)&gt;0,vlookup(rawdata!M97,Mappings!$A$6:$B$250,2,false),rawdata!M97))</f>
        <v>function_touch</v>
      </c>
      <c r="M97" s="2" t="str">
        <f>if(isblank(rawdata!N97),"",if(countif(Mappings!$A$6:$A$250,"="&amp;rawdata!N97)&gt;0,vlookup(rawdata!N97,Mappings!$A$6:$B$250,2,false),rawdata!N97))</f>
        <v>theme_tech</v>
      </c>
      <c r="N97" s="2" t="str">
        <f>if(isblank(rawdata!O97),"",if(countif(Mappings!$A$6:$A$250,"="&amp;rawdata!O97)&gt;0,vlookup(rawdata!O97,Mappings!$A$6:$B$250,2,false),rawdata!O97))</f>
        <v>gear_screen</v>
      </c>
      <c r="O97" s="2" t="str">
        <f>if(isblank(rawdata!P97),"",if(countif(Mappings!$A$6:$A$250,"="&amp;rawdata!P97)&gt;0,vlookup(rawdata!P97,Mappings!$A$6:$B$250,2,false),rawdata!P97))</f>
        <v>tech_screen</v>
      </c>
      <c r="P97" s="2" t="str">
        <f>if(isblank(rawdata!Q97),"",if(countif(Mappings!$A$6:$A$250,"="&amp;rawdata!Q97)&gt;0,vlookup(rawdata!Q97,Mappings!$A$6:$B$250,2,false),rawdata!Q97))</f>
        <v/>
      </c>
      <c r="Q97" s="2" t="str">
        <f>if(isblank(rawdata!R97),"",if(countif(Mappings!$A$6:$A$250,"="&amp;rawdata!R97)&gt;0,vlookup(rawdata!R97,Mappings!$A$6:$B$250,2,false),rawdata!R97))</f>
        <v/>
      </c>
      <c r="R97" s="2" t="str">
        <f>if(isblank(rawdata!S97),"",if(countif(Mappings!$A$6:$A$250,"="&amp;rawdata!S97)&gt;0,vlookup(rawdata!S97,Mappings!$A$6:$B$250,2,false),rawdata!S97))</f>
        <v/>
      </c>
      <c r="S97" s="2" t="str">
        <f>if(isblank(rawdata!T97),"",if(countif(Mappings!$A$6:$A$250,"="&amp;rawdata!T97)&gt;0,vlookup(rawdata!T97,Mappings!$A$6:$B$250,2,false),rawdata!T97))</f>
        <v/>
      </c>
      <c r="T97" s="2" t="str">
        <f>if(isblank(rawdata!U97),"",if(countif(Mappings!$A$6:$A$250,"="&amp;rawdata!U97)&gt;0,vlookup(rawdata!U97,Mappings!$A$6:$B$250,2,false),rawdata!U97))</f>
        <v/>
      </c>
      <c r="U97" s="2" t="str">
        <f>if(isblank(rawdata!V97),"",if(countif(Mappings!$A$6:$A$250,"="&amp;rawdata!V97)&gt;0,vlookup(rawdata!V97,Mappings!$A$6:$B$250,2,false),rawdata!V97))</f>
        <v/>
      </c>
      <c r="V97" s="2" t="str">
        <f>if(isblank(rawdata!W97),"",if(countif(Mappings!$A$6:$A$250,"="&amp;rawdata!W97)&gt;0,vlookup(rawdata!W97,Mappings!$A$6:$B$250,2,false),rawdata!W97))</f>
        <v/>
      </c>
      <c r="W97" s="2" t="str">
        <f>if(isblank(rawdata!X97),"",if(countif(Mappings!$A$6:$A$250,"="&amp;rawdata!X97)&gt;0,vlookup(rawdata!X97,Mappings!$A$6:$B$250,2,false),rawdata!X97))</f>
        <v/>
      </c>
      <c r="X97" s="2" t="str">
        <f>if(isblank(rawdata!Y97),"",if(countif(Mappings!$A$6:$A$250,"="&amp;rawdata!Y97)&gt;0,vlookup(rawdata!Y97,Mappings!$A$6:$B$250,2,false),rawdata!Y97))</f>
        <v/>
      </c>
      <c r="Y97" s="2" t="str">
        <f>if(isblank(rawdata!Z97),"",if(countif(Mappings!$A$6:$A$250,"="&amp;rawdata!Z97)&gt;0,vlookup(rawdata!Z97,Mappings!$A$6:$B$250,2,false),rawdata!Z97))</f>
        <v/>
      </c>
      <c r="Z97" s="2" t="str">
        <f>if(isblank(rawdata!AA97),"",if(countif(Mappings!$A$6:$A$250,"="&amp;rawdata!AA97)&gt;0,vlookup(rawdata!AA97,Mappings!$A$6:$B$250,2,false),rawdata!AA97))</f>
        <v/>
      </c>
      <c r="AA97" s="2" t="str">
        <f>if(isblank(rawdata!AB97),"",if(countif(Mappings!$A$6:$A$250,"="&amp;rawdata!AB97)&gt;0,vlookup(rawdata!AB97,Mappings!$A$6:$B$250,2,false),rawdata!AB97))</f>
        <v/>
      </c>
    </row>
    <row r="98">
      <c r="B98" s="2" t="str">
        <f>rawdata!C98</f>
        <v>Whales of Iceland</v>
      </c>
      <c r="C98" s="2" t="str">
        <f>rawdata!D98</f>
        <v>Gagarin</v>
      </c>
      <c r="D98" s="2" t="str">
        <f>rawdata!E98</f>
        <v>Whales of Iceland is the largest whale exhibition in Europe (and perhaps even the world), where visitors can learn about the giants of the sea in a calm and modern environment. </v>
      </c>
      <c r="E98" s="11" t="str">
        <f>rawdata!F98</f>
        <v>http://gagarin.is/work/whales_of_iceland</v>
      </c>
      <c r="F98" s="2" t="str">
        <f>rawdata!G98</f>
        <v/>
      </c>
      <c r="G98" s="2" t="str">
        <f>rawdata!H98</f>
        <v/>
      </c>
      <c r="H98" s="2" t="str">
        <f>rawdata!I98</f>
        <v>Norway</v>
      </c>
      <c r="I98" s="2" t="str">
        <f>if(isblank(rawdata!J98),"",if(countif(Mappings!$A$6:$A$250,"="&amp;rawdata!J98)&gt;0,vlookup(rawdata!J98,Mappings!$A$6:$B$250,2,false),rawdata!J98))</f>
        <v>form_exhibition</v>
      </c>
      <c r="J98" s="2" t="str">
        <f>if(isblank(rawdata!K98),"",if(countif(Mappings!$A$6:$A$250,"="&amp;rawdata!K98)&gt;0,vlookup(rawdata!K98,Mappings!$A$6:$B$250,2,false),rawdata!K98))</f>
        <v>type_interactive</v>
      </c>
      <c r="K98" s="2" t="str">
        <f>if(isblank(rawdata!L98),"",if(countif(Mappings!$A$6:$A$250,"="&amp;rawdata!L98)&gt;0,vlookup(rawdata!L98,Mappings!$A$6:$B$250,2,false),rawdata!L98))</f>
        <v>form_installation</v>
      </c>
      <c r="L98" s="2" t="str">
        <f>if(isblank(rawdata!M98),"",if(countif(Mappings!$A$6:$A$250,"="&amp;rawdata!M98)&gt;0,vlookup(rawdata!M98,Mappings!$A$6:$B$250,2,false),rawdata!M98))</f>
        <v>function_touch</v>
      </c>
      <c r="M98" s="2" t="str">
        <f>if(isblank(rawdata!N98),"",if(countif(Mappings!$A$6:$A$250,"="&amp;rawdata!N98)&gt;0,vlookup(rawdata!N98,Mappings!$A$6:$B$250,2,false),rawdata!N98))</f>
        <v>tech_lights</v>
      </c>
      <c r="N98" s="2" t="str">
        <f>if(isblank(rawdata!O98),"",if(countif(Mappings!$A$6:$A$250,"="&amp;rawdata!O98)&gt;0,vlookup(rawdata!O98,Mappings!$A$6:$B$250,2,false),rawdata!O98))</f>
        <v>theme_historical</v>
      </c>
      <c r="O98" s="2" t="str">
        <f>if(isblank(rawdata!P98),"",if(countif(Mappings!$A$6:$A$250,"="&amp;rawdata!P98)&gt;0,vlookup(rawdata!P98,Mappings!$A$6:$B$250,2,false),rawdata!P98))</f>
        <v>gear_screen</v>
      </c>
      <c r="P98" s="2" t="str">
        <f>if(isblank(rawdata!Q98),"",if(countif(Mappings!$A$6:$A$250,"="&amp;rawdata!Q98)&gt;0,vlookup(rawdata!Q98,Mappings!$A$6:$B$250,2,false),rawdata!Q98))</f>
        <v/>
      </c>
      <c r="Q98" s="2" t="str">
        <f>if(isblank(rawdata!R98),"",if(countif(Mappings!$A$6:$A$250,"="&amp;rawdata!R98)&gt;0,vlookup(rawdata!R98,Mappings!$A$6:$B$250,2,false),rawdata!R98))</f>
        <v/>
      </c>
      <c r="R98" s="2" t="str">
        <f>if(isblank(rawdata!S98),"",if(countif(Mappings!$A$6:$A$250,"="&amp;rawdata!S98)&gt;0,vlookup(rawdata!S98,Mappings!$A$6:$B$250,2,false),rawdata!S98))</f>
        <v/>
      </c>
      <c r="S98" s="2" t="str">
        <f>if(isblank(rawdata!T98),"",if(countif(Mappings!$A$6:$A$250,"="&amp;rawdata!T98)&gt;0,vlookup(rawdata!T98,Mappings!$A$6:$B$250,2,false),rawdata!T98))</f>
        <v/>
      </c>
      <c r="T98" s="2" t="str">
        <f>if(isblank(rawdata!U98),"",if(countif(Mappings!$A$6:$A$250,"="&amp;rawdata!U98)&gt;0,vlookup(rawdata!U98,Mappings!$A$6:$B$250,2,false),rawdata!U98))</f>
        <v/>
      </c>
      <c r="U98" s="2" t="str">
        <f>if(isblank(rawdata!V98),"",if(countif(Mappings!$A$6:$A$250,"="&amp;rawdata!V98)&gt;0,vlookup(rawdata!V98,Mappings!$A$6:$B$250,2,false),rawdata!V98))</f>
        <v/>
      </c>
      <c r="V98" s="2" t="str">
        <f>if(isblank(rawdata!W98),"",if(countif(Mappings!$A$6:$A$250,"="&amp;rawdata!W98)&gt;0,vlookup(rawdata!W98,Mappings!$A$6:$B$250,2,false),rawdata!W98))</f>
        <v/>
      </c>
      <c r="W98" s="2" t="str">
        <f>if(isblank(rawdata!X98),"",if(countif(Mappings!$A$6:$A$250,"="&amp;rawdata!X98)&gt;0,vlookup(rawdata!X98,Mappings!$A$6:$B$250,2,false),rawdata!X98))</f>
        <v/>
      </c>
      <c r="X98" s="2" t="str">
        <f>if(isblank(rawdata!Y98),"",if(countif(Mappings!$A$6:$A$250,"="&amp;rawdata!Y98)&gt;0,vlookup(rawdata!Y98,Mappings!$A$6:$B$250,2,false),rawdata!Y98))</f>
        <v/>
      </c>
      <c r="Y98" s="2" t="str">
        <f>if(isblank(rawdata!Z98),"",if(countif(Mappings!$A$6:$A$250,"="&amp;rawdata!Z98)&gt;0,vlookup(rawdata!Z98,Mappings!$A$6:$B$250,2,false),rawdata!Z98))</f>
        <v/>
      </c>
      <c r="Z98" s="2" t="str">
        <f>if(isblank(rawdata!AA98),"",if(countif(Mappings!$A$6:$A$250,"="&amp;rawdata!AA98)&gt;0,vlookup(rawdata!AA98,Mappings!$A$6:$B$250,2,false),rawdata!AA98))</f>
        <v/>
      </c>
      <c r="AA98" s="2" t="str">
        <f>if(isblank(rawdata!AB98),"",if(countif(Mappings!$A$6:$A$250,"="&amp;rawdata!AB98)&gt;0,vlookup(rawdata!AB98,Mappings!$A$6:$B$250,2,false),rawdata!AB98))</f>
        <v/>
      </c>
    </row>
    <row r="99">
      <c r="B99" s="2" t="str">
        <f>rawdata!C99</f>
        <v>Canadian Museum for Human Rights</v>
      </c>
      <c r="C99" s="2" t="str">
        <f>rawdata!D99</f>
        <v>Gagarin</v>
      </c>
      <c r="D99" s="2" t="str">
        <f>rawdata!E99</f>
        <v>Gagarin had the honour of designing three interactive installations that contribute to the museum’s aim of creating an engaging experience with human rights that will inspire lasting and meaningful change in visitors.</v>
      </c>
      <c r="E99" s="11" t="str">
        <f>rawdata!F99</f>
        <v>http://gagarin.is/work/canadian_museum_for_human_rights</v>
      </c>
      <c r="F99" s="2" t="str">
        <f>rawdata!G99</f>
        <v/>
      </c>
      <c r="G99" s="2" t="str">
        <f>rawdata!H99</f>
        <v/>
      </c>
      <c r="H99" s="2" t="str">
        <f>rawdata!I99</f>
        <v>Canada</v>
      </c>
      <c r="I99" s="2" t="str">
        <f>if(isblank(rawdata!J99),"",if(countif(Mappings!$A$6:$A$250,"="&amp;rawdata!J99)&gt;0,vlookup(rawdata!J99,Mappings!$A$6:$B$250,2,false),rawdata!J99))</f>
        <v>form_exhibition</v>
      </c>
      <c r="J99" s="2" t="str">
        <f>if(isblank(rawdata!K99),"",if(countif(Mappings!$A$6:$A$250,"="&amp;rawdata!K99)&gt;0,vlookup(rawdata!K99,Mappings!$A$6:$B$250,2,false),rawdata!K99))</f>
        <v>type_interactive</v>
      </c>
      <c r="K99" s="2" t="str">
        <f>if(isblank(rawdata!L99),"",if(countif(Mappings!$A$6:$A$250,"="&amp;rawdata!L99)&gt;0,vlookup(rawdata!L99,Mappings!$A$6:$B$250,2,false),rawdata!L99))</f>
        <v>form_installation</v>
      </c>
      <c r="L99" s="2" t="str">
        <f>if(isblank(rawdata!M99),"",if(countif(Mappings!$A$6:$A$250,"="&amp;rawdata!M99)&gt;0,vlookup(rawdata!M99,Mappings!$A$6:$B$250,2,false),rawdata!M99))</f>
        <v>function_touch</v>
      </c>
      <c r="M99" s="2" t="str">
        <f>if(isblank(rawdata!N99),"",if(countif(Mappings!$A$6:$A$250,"="&amp;rawdata!N99)&gt;0,vlookup(rawdata!N99,Mappings!$A$6:$B$250,2,false),rawdata!N99))</f>
        <v>tech_lights</v>
      </c>
      <c r="N99" s="2" t="str">
        <f>if(isblank(rawdata!O99),"",if(countif(Mappings!$A$6:$A$250,"="&amp;rawdata!O99)&gt;0,vlookup(rawdata!O99,Mappings!$A$6:$B$250,2,false),rawdata!O99))</f>
        <v>theme_historical</v>
      </c>
      <c r="O99" s="2" t="str">
        <f>if(isblank(rawdata!P99),"",if(countif(Mappings!$A$6:$A$250,"="&amp;rawdata!P99)&gt;0,vlookup(rawdata!P99,Mappings!$A$6:$B$250,2,false),rawdata!P99))</f>
        <v>gear_screen</v>
      </c>
      <c r="P99" s="2" t="str">
        <f>if(isblank(rawdata!Q99),"",if(countif(Mappings!$A$6:$A$250,"="&amp;rawdata!Q99)&gt;0,vlookup(rawdata!Q99,Mappings!$A$6:$B$250,2,false),rawdata!Q99))</f>
        <v/>
      </c>
      <c r="Q99" s="2" t="str">
        <f>if(isblank(rawdata!R99),"",if(countif(Mappings!$A$6:$A$250,"="&amp;rawdata!R99)&gt;0,vlookup(rawdata!R99,Mappings!$A$6:$B$250,2,false),rawdata!R99))</f>
        <v/>
      </c>
      <c r="R99" s="2" t="str">
        <f>if(isblank(rawdata!S99),"",if(countif(Mappings!$A$6:$A$250,"="&amp;rawdata!S99)&gt;0,vlookup(rawdata!S99,Mappings!$A$6:$B$250,2,false),rawdata!S99))</f>
        <v/>
      </c>
      <c r="S99" s="2" t="str">
        <f>if(isblank(rawdata!T99),"",if(countif(Mappings!$A$6:$A$250,"="&amp;rawdata!T99)&gt;0,vlookup(rawdata!T99,Mappings!$A$6:$B$250,2,false),rawdata!T99))</f>
        <v/>
      </c>
      <c r="T99" s="2" t="str">
        <f>if(isblank(rawdata!U99),"",if(countif(Mappings!$A$6:$A$250,"="&amp;rawdata!U99)&gt;0,vlookup(rawdata!U99,Mappings!$A$6:$B$250,2,false),rawdata!U99))</f>
        <v/>
      </c>
      <c r="U99" s="2" t="str">
        <f>if(isblank(rawdata!V99),"",if(countif(Mappings!$A$6:$A$250,"="&amp;rawdata!V99)&gt;0,vlookup(rawdata!V99,Mappings!$A$6:$B$250,2,false),rawdata!V99))</f>
        <v/>
      </c>
      <c r="V99" s="2" t="str">
        <f>if(isblank(rawdata!W99),"",if(countif(Mappings!$A$6:$A$250,"="&amp;rawdata!W99)&gt;0,vlookup(rawdata!W99,Mappings!$A$6:$B$250,2,false),rawdata!W99))</f>
        <v/>
      </c>
      <c r="W99" s="2" t="str">
        <f>if(isblank(rawdata!X99),"",if(countif(Mappings!$A$6:$A$250,"="&amp;rawdata!X99)&gt;0,vlookup(rawdata!X99,Mappings!$A$6:$B$250,2,false),rawdata!X99))</f>
        <v/>
      </c>
      <c r="X99" s="2" t="str">
        <f>if(isblank(rawdata!Y99),"",if(countif(Mappings!$A$6:$A$250,"="&amp;rawdata!Y99)&gt;0,vlookup(rawdata!Y99,Mappings!$A$6:$B$250,2,false),rawdata!Y99))</f>
        <v/>
      </c>
      <c r="Y99" s="2" t="str">
        <f>if(isblank(rawdata!Z99),"",if(countif(Mappings!$A$6:$A$250,"="&amp;rawdata!Z99)&gt;0,vlookup(rawdata!Z99,Mappings!$A$6:$B$250,2,false),rawdata!Z99))</f>
        <v/>
      </c>
      <c r="Z99" s="2" t="str">
        <f>if(isblank(rawdata!AA99),"",if(countif(Mappings!$A$6:$A$250,"="&amp;rawdata!AA99)&gt;0,vlookup(rawdata!AA99,Mappings!$A$6:$B$250,2,false),rawdata!AA99))</f>
        <v/>
      </c>
      <c r="AA99" s="2" t="str">
        <f>if(isblank(rawdata!AB99),"",if(countif(Mappings!$A$6:$A$250,"="&amp;rawdata!AB99)&gt;0,vlookup(rawdata!AB99,Mappings!$A$6:$B$250,2,false),rawdata!AB99))</f>
        <v/>
      </c>
    </row>
    <row r="100">
      <c r="B100" s="2" t="str">
        <f>rawdata!C100</f>
        <v>Eldheimar</v>
      </c>
      <c r="C100" s="2" t="str">
        <f>rawdata!D100</f>
        <v>Gagarin</v>
      </c>
      <c r="D100" s="2" t="str">
        <f>rawdata!E100</f>
        <v>In May 2014, an exhibition in the Westman Islands about one of Iceland’s biggest natural disasters, the Heimaey eruption in 1973, was launched in a new building on the slopes of the Eldfell volcano. </v>
      </c>
      <c r="E100" s="11" t="str">
        <f>rawdata!F100</f>
        <v>http://gagarin.is/work/eldheimar</v>
      </c>
      <c r="F100" s="2" t="str">
        <f>rawdata!G100</f>
        <v/>
      </c>
      <c r="G100" s="2" t="str">
        <f>rawdata!H100</f>
        <v>2014</v>
      </c>
      <c r="H100" s="2" t="str">
        <f>rawdata!I100</f>
        <v>Iceland</v>
      </c>
      <c r="I100" s="2" t="str">
        <f>if(isblank(rawdata!J100),"",if(countif(Mappings!$A$6:$A$250,"="&amp;rawdata!J100)&gt;0,vlookup(rawdata!J100,Mappings!$A$6:$B$250,2,false),rawdata!J100))</f>
        <v>form_exhibition</v>
      </c>
      <c r="J100" s="2" t="str">
        <f>if(isblank(rawdata!K100),"",if(countif(Mappings!$A$6:$A$250,"="&amp;rawdata!K100)&gt;0,vlookup(rawdata!K100,Mappings!$A$6:$B$250,2,false),rawdata!K100))</f>
        <v>type_interactive</v>
      </c>
      <c r="K100" s="2" t="str">
        <f>if(isblank(rawdata!L100),"",if(countif(Mappings!$A$6:$A$250,"="&amp;rawdata!L100)&gt;0,vlookup(rawdata!L100,Mappings!$A$6:$B$250,2,false),rawdata!L100))</f>
        <v>form_installation</v>
      </c>
      <c r="L100" s="2" t="str">
        <f>if(isblank(rawdata!M100),"",if(countif(Mappings!$A$6:$A$250,"="&amp;rawdata!M100)&gt;0,vlookup(rawdata!M100,Mappings!$A$6:$B$250,2,false),rawdata!M100))</f>
        <v>function_touch</v>
      </c>
      <c r="M100" s="2" t="str">
        <f>if(isblank(rawdata!N100),"",if(countif(Mappings!$A$6:$A$250,"="&amp;rawdata!N100)&gt;0,vlookup(rawdata!N100,Mappings!$A$6:$B$250,2,false),rawdata!N100))</f>
        <v>tech_screen</v>
      </c>
      <c r="N100" s="2" t="str">
        <f>if(isblank(rawdata!O100),"",if(countif(Mappings!$A$6:$A$250,"="&amp;rawdata!O100)&gt;0,vlookup(rawdata!O100,Mappings!$A$6:$B$250,2,false),rawdata!O100))</f>
        <v>gear_screen</v>
      </c>
      <c r="O100" s="2" t="str">
        <f>if(isblank(rawdata!P100),"",if(countif(Mappings!$A$6:$A$250,"="&amp;rawdata!P100)&gt;0,vlookup(rawdata!P100,Mappings!$A$6:$B$250,2,false),rawdata!P100))</f>
        <v>theme_historical</v>
      </c>
      <c r="P100" s="2" t="str">
        <f>if(isblank(rawdata!Q100),"",if(countif(Mappings!$A$6:$A$250,"="&amp;rawdata!Q100)&gt;0,vlookup(rawdata!Q100,Mappings!$A$6:$B$250,2,false),rawdata!Q100))</f>
        <v/>
      </c>
      <c r="Q100" s="2" t="str">
        <f>if(isblank(rawdata!R100),"",if(countif(Mappings!$A$6:$A$250,"="&amp;rawdata!R100)&gt;0,vlookup(rawdata!R100,Mappings!$A$6:$B$250,2,false),rawdata!R100))</f>
        <v/>
      </c>
      <c r="R100" s="2" t="str">
        <f>if(isblank(rawdata!S100),"",if(countif(Mappings!$A$6:$A$250,"="&amp;rawdata!S100)&gt;0,vlookup(rawdata!S100,Mappings!$A$6:$B$250,2,false),rawdata!S100))</f>
        <v/>
      </c>
      <c r="S100" s="2" t="str">
        <f>if(isblank(rawdata!T100),"",if(countif(Mappings!$A$6:$A$250,"="&amp;rawdata!T100)&gt;0,vlookup(rawdata!T100,Mappings!$A$6:$B$250,2,false),rawdata!T100))</f>
        <v/>
      </c>
      <c r="T100" s="2" t="str">
        <f>if(isblank(rawdata!U100),"",if(countif(Mappings!$A$6:$A$250,"="&amp;rawdata!U100)&gt;0,vlookup(rawdata!U100,Mappings!$A$6:$B$250,2,false),rawdata!U100))</f>
        <v/>
      </c>
      <c r="U100" s="2" t="str">
        <f>if(isblank(rawdata!V100),"",if(countif(Mappings!$A$6:$A$250,"="&amp;rawdata!V100)&gt;0,vlookup(rawdata!V100,Mappings!$A$6:$B$250,2,false),rawdata!V100))</f>
        <v/>
      </c>
      <c r="V100" s="2" t="str">
        <f>if(isblank(rawdata!W100),"",if(countif(Mappings!$A$6:$A$250,"="&amp;rawdata!W100)&gt;0,vlookup(rawdata!W100,Mappings!$A$6:$B$250,2,false),rawdata!W100))</f>
        <v/>
      </c>
      <c r="W100" s="2" t="str">
        <f>if(isblank(rawdata!X100),"",if(countif(Mappings!$A$6:$A$250,"="&amp;rawdata!X100)&gt;0,vlookup(rawdata!X100,Mappings!$A$6:$B$250,2,false),rawdata!X100))</f>
        <v/>
      </c>
      <c r="X100" s="2" t="str">
        <f>if(isblank(rawdata!Y100),"",if(countif(Mappings!$A$6:$A$250,"="&amp;rawdata!Y100)&gt;0,vlookup(rawdata!Y100,Mappings!$A$6:$B$250,2,false),rawdata!Y100))</f>
        <v/>
      </c>
      <c r="Y100" s="2" t="str">
        <f>if(isblank(rawdata!Z100),"",if(countif(Mappings!$A$6:$A$250,"="&amp;rawdata!Z100)&gt;0,vlookup(rawdata!Z100,Mappings!$A$6:$B$250,2,false),rawdata!Z100))</f>
        <v/>
      </c>
      <c r="Z100" s="2" t="str">
        <f>if(isblank(rawdata!AA100),"",if(countif(Mappings!$A$6:$A$250,"="&amp;rawdata!AA100)&gt;0,vlookup(rawdata!AA100,Mappings!$A$6:$B$250,2,false),rawdata!AA100))</f>
        <v/>
      </c>
      <c r="AA100" s="2" t="str">
        <f>if(isblank(rawdata!AB100),"",if(countif(Mappings!$A$6:$A$250,"="&amp;rawdata!AB100)&gt;0,vlookup(rawdata!AB100,Mappings!$A$6:$B$250,2,false),rawdata!AB100))</f>
        <v/>
      </c>
    </row>
    <row r="101">
      <c r="B101" s="2" t="str">
        <f>rawdata!C101</f>
        <v>Oil and gas</v>
      </c>
      <c r="C101" s="2" t="str">
        <f>rawdata!D101</f>
        <v>Gagarin</v>
      </c>
      <c r="D101" s="2" t="str">
        <f>rawdata!E101</f>
        <v>A permanent exhibition about the exciting story of the Norwegian oil industry was opened on 13 March 2014 at the Norwegian Museum of Science and Technology in Oslo. </v>
      </c>
      <c r="E101" s="11" t="str">
        <f>rawdata!F101</f>
        <v>http://gagarin.is/work/oil_and_gas</v>
      </c>
      <c r="F101" s="2" t="str">
        <f>rawdata!G101</f>
        <v/>
      </c>
      <c r="G101" s="2" t="str">
        <f>rawdata!H101</f>
        <v>2014</v>
      </c>
      <c r="H101" s="2" t="str">
        <f>rawdata!I101</f>
        <v>Norway</v>
      </c>
      <c r="I101" s="2" t="str">
        <f>if(isblank(rawdata!J101),"",if(countif(Mappings!$A$6:$A$250,"="&amp;rawdata!J101)&gt;0,vlookup(rawdata!J101,Mappings!$A$6:$B$250,2,false),rawdata!J101))</f>
        <v>form_exhibition</v>
      </c>
      <c r="J101" s="2" t="str">
        <f>if(isblank(rawdata!K101),"",if(countif(Mappings!$A$6:$A$250,"="&amp;rawdata!K101)&gt;0,vlookup(rawdata!K101,Mappings!$A$6:$B$250,2,false),rawdata!K101))</f>
        <v>type_interactive</v>
      </c>
      <c r="K101" s="2" t="str">
        <f>if(isblank(rawdata!L101),"",if(countif(Mappings!$A$6:$A$250,"="&amp;rawdata!L101)&gt;0,vlookup(rawdata!L101,Mappings!$A$6:$B$250,2,false),rawdata!L101))</f>
        <v>form_installation</v>
      </c>
      <c r="L101" s="2" t="str">
        <f>if(isblank(rawdata!M101),"",if(countif(Mappings!$A$6:$A$250,"="&amp;rawdata!M101)&gt;0,vlookup(rawdata!M101,Mappings!$A$6:$B$250,2,false),rawdata!M101))</f>
        <v>function_touch</v>
      </c>
      <c r="M101" s="2" t="str">
        <f>if(isblank(rawdata!N101),"",if(countif(Mappings!$A$6:$A$250,"="&amp;rawdata!N101)&gt;0,vlookup(rawdata!N101,Mappings!$A$6:$B$250,2,false),rawdata!N101))</f>
        <v>tech_screen</v>
      </c>
      <c r="N101" s="2" t="str">
        <f>if(isblank(rawdata!O101),"",if(countif(Mappings!$A$6:$A$250,"="&amp;rawdata!O101)&gt;0,vlookup(rawdata!O101,Mappings!$A$6:$B$250,2,false),rawdata!O101))</f>
        <v>theme_historical</v>
      </c>
      <c r="O101" s="2" t="str">
        <f>if(isblank(rawdata!P101),"",if(countif(Mappings!$A$6:$A$250,"="&amp;rawdata!P101)&gt;0,vlookup(rawdata!P101,Mappings!$A$6:$B$250,2,false),rawdata!P101))</f>
        <v>gear_screen</v>
      </c>
      <c r="P101" s="2" t="str">
        <f>if(isblank(rawdata!Q101),"",if(countif(Mappings!$A$6:$A$250,"="&amp;rawdata!Q101)&gt;0,vlookup(rawdata!Q101,Mappings!$A$6:$B$250,2,false),rawdata!Q101))</f>
        <v/>
      </c>
      <c r="Q101" s="2" t="str">
        <f>if(isblank(rawdata!R101),"",if(countif(Mappings!$A$6:$A$250,"="&amp;rawdata!R101)&gt;0,vlookup(rawdata!R101,Mappings!$A$6:$B$250,2,false),rawdata!R101))</f>
        <v/>
      </c>
      <c r="R101" s="2" t="str">
        <f>if(isblank(rawdata!S101),"",if(countif(Mappings!$A$6:$A$250,"="&amp;rawdata!S101)&gt;0,vlookup(rawdata!S101,Mappings!$A$6:$B$250,2,false),rawdata!S101))</f>
        <v/>
      </c>
      <c r="S101" s="2" t="str">
        <f>if(isblank(rawdata!T101),"",if(countif(Mappings!$A$6:$A$250,"="&amp;rawdata!T101)&gt;0,vlookup(rawdata!T101,Mappings!$A$6:$B$250,2,false),rawdata!T101))</f>
        <v/>
      </c>
      <c r="T101" s="2" t="str">
        <f>if(isblank(rawdata!U101),"",if(countif(Mappings!$A$6:$A$250,"="&amp;rawdata!U101)&gt;0,vlookup(rawdata!U101,Mappings!$A$6:$B$250,2,false),rawdata!U101))</f>
        <v/>
      </c>
      <c r="U101" s="2" t="str">
        <f>if(isblank(rawdata!V101),"",if(countif(Mappings!$A$6:$A$250,"="&amp;rawdata!V101)&gt;0,vlookup(rawdata!V101,Mappings!$A$6:$B$250,2,false),rawdata!V101))</f>
        <v/>
      </c>
      <c r="V101" s="2" t="str">
        <f>if(isblank(rawdata!W101),"",if(countif(Mappings!$A$6:$A$250,"="&amp;rawdata!W101)&gt;0,vlookup(rawdata!W101,Mappings!$A$6:$B$250,2,false),rawdata!W101))</f>
        <v/>
      </c>
      <c r="W101" s="2" t="str">
        <f>if(isblank(rawdata!X101),"",if(countif(Mappings!$A$6:$A$250,"="&amp;rawdata!X101)&gt;0,vlookup(rawdata!X101,Mappings!$A$6:$B$250,2,false),rawdata!X101))</f>
        <v/>
      </c>
      <c r="X101" s="2" t="str">
        <f>if(isblank(rawdata!Y101),"",if(countif(Mappings!$A$6:$A$250,"="&amp;rawdata!Y101)&gt;0,vlookup(rawdata!Y101,Mappings!$A$6:$B$250,2,false),rawdata!Y101))</f>
        <v/>
      </c>
      <c r="Y101" s="2" t="str">
        <f>if(isblank(rawdata!Z101),"",if(countif(Mappings!$A$6:$A$250,"="&amp;rawdata!Z101)&gt;0,vlookup(rawdata!Z101,Mappings!$A$6:$B$250,2,false),rawdata!Z101))</f>
        <v/>
      </c>
      <c r="Z101" s="2" t="str">
        <f>if(isblank(rawdata!AA101),"",if(countif(Mappings!$A$6:$A$250,"="&amp;rawdata!AA101)&gt;0,vlookup(rawdata!AA101,Mappings!$A$6:$B$250,2,false),rawdata!AA101))</f>
        <v/>
      </c>
      <c r="AA101" s="2" t="str">
        <f>if(isblank(rawdata!AB101),"",if(countif(Mappings!$A$6:$A$250,"="&amp;rawdata!AB101)&gt;0,vlookup(rawdata!AB101,Mappings!$A$6:$B$250,2,false),rawdata!AB101))</f>
        <v/>
      </c>
    </row>
    <row r="102">
      <c r="B102" s="2" t="str">
        <f>rawdata!C102</f>
        <v>Renewable Energy</v>
      </c>
      <c r="C102" s="2" t="str">
        <f>rawdata!D102</f>
        <v>Gagarin</v>
      </c>
      <c r="D102" s="2" t="str">
        <f>rawdata!E102</f>
        <v>Gagarin is proud to announce the opening of a new interactive exhibition on renewable energy for Landsvirkjun Power Company at the hydro power station Búrfellsvirkjun. Gagarin produced the exhibition, created the concept and managed the development and implementation.</v>
      </c>
      <c r="E102" s="11" t="str">
        <f>rawdata!F102</f>
        <v>http://gagarin.is/work/interactive_exhibiton_on_renewable_energy</v>
      </c>
      <c r="F102" s="2" t="str">
        <f>rawdata!G102</f>
        <v/>
      </c>
      <c r="G102" s="2" t="str">
        <f>rawdata!H102</f>
        <v>2014</v>
      </c>
      <c r="H102" s="2" t="str">
        <f>rawdata!I102</f>
        <v>Iceland</v>
      </c>
      <c r="I102" s="2" t="str">
        <f>if(isblank(rawdata!J102),"",if(countif(Mappings!$A$6:$A$250,"="&amp;rawdata!J102)&gt;0,vlookup(rawdata!J102,Mappings!$A$6:$B$250,2,false),rawdata!J102))</f>
        <v>form_exhibition</v>
      </c>
      <c r="J102" s="2" t="str">
        <f>if(isblank(rawdata!K102),"",if(countif(Mappings!$A$6:$A$250,"="&amp;rawdata!K102)&gt;0,vlookup(rawdata!K102,Mappings!$A$6:$B$250,2,false),rawdata!K102))</f>
        <v>type_interactive</v>
      </c>
      <c r="K102" s="2" t="str">
        <f>if(isblank(rawdata!L102),"",if(countif(Mappings!$A$6:$A$250,"="&amp;rawdata!L102)&gt;0,vlookup(rawdata!L102,Mappings!$A$6:$B$250,2,false),rawdata!L102))</f>
        <v>form_installation</v>
      </c>
      <c r="L102" s="2" t="str">
        <f>if(isblank(rawdata!M102),"",if(countif(Mappings!$A$6:$A$250,"="&amp;rawdata!M102)&gt;0,vlookup(rawdata!M102,Mappings!$A$6:$B$250,2,false),rawdata!M102))</f>
        <v>function_touch</v>
      </c>
      <c r="M102" s="2" t="str">
        <f>if(isblank(rawdata!N102),"",if(countif(Mappings!$A$6:$A$250,"="&amp;rawdata!N102)&gt;0,vlookup(rawdata!N102,Mappings!$A$6:$B$250,2,false),rawdata!N102))</f>
        <v>tech_screen</v>
      </c>
      <c r="N102" s="2" t="str">
        <f>if(isblank(rawdata!O102),"",if(countif(Mappings!$A$6:$A$250,"="&amp;rawdata!O102)&gt;0,vlookup(rawdata!O102,Mappings!$A$6:$B$250,2,false),rawdata!O102))</f>
        <v>gear_screen</v>
      </c>
      <c r="O102" s="2" t="str">
        <f>if(isblank(rawdata!P102),"",if(countif(Mappings!$A$6:$A$250,"="&amp;rawdata!P102)&gt;0,vlookup(rawdata!P102,Mappings!$A$6:$B$250,2,false),rawdata!P102))</f>
        <v>theme_education</v>
      </c>
      <c r="P102" s="2" t="str">
        <f>if(isblank(rawdata!Q102),"",if(countif(Mappings!$A$6:$A$250,"="&amp;rawdata!Q102)&gt;0,vlookup(rawdata!Q102,Mappings!$A$6:$B$250,2,false),rawdata!Q102))</f>
        <v/>
      </c>
      <c r="Q102" s="2" t="str">
        <f>if(isblank(rawdata!R102),"",if(countif(Mappings!$A$6:$A$250,"="&amp;rawdata!R102)&gt;0,vlookup(rawdata!R102,Mappings!$A$6:$B$250,2,false),rawdata!R102))</f>
        <v/>
      </c>
      <c r="R102" s="2" t="str">
        <f>if(isblank(rawdata!S102),"",if(countif(Mappings!$A$6:$A$250,"="&amp;rawdata!S102)&gt;0,vlookup(rawdata!S102,Mappings!$A$6:$B$250,2,false),rawdata!S102))</f>
        <v/>
      </c>
      <c r="S102" s="2" t="str">
        <f>if(isblank(rawdata!T102),"",if(countif(Mappings!$A$6:$A$250,"="&amp;rawdata!T102)&gt;0,vlookup(rawdata!T102,Mappings!$A$6:$B$250,2,false),rawdata!T102))</f>
        <v/>
      </c>
      <c r="T102" s="2" t="str">
        <f>if(isblank(rawdata!U102),"",if(countif(Mappings!$A$6:$A$250,"="&amp;rawdata!U102)&gt;0,vlookup(rawdata!U102,Mappings!$A$6:$B$250,2,false),rawdata!U102))</f>
        <v/>
      </c>
      <c r="U102" s="2" t="str">
        <f>if(isblank(rawdata!V102),"",if(countif(Mappings!$A$6:$A$250,"="&amp;rawdata!V102)&gt;0,vlookup(rawdata!V102,Mappings!$A$6:$B$250,2,false),rawdata!V102))</f>
        <v/>
      </c>
      <c r="V102" s="2" t="str">
        <f>if(isblank(rawdata!W102),"",if(countif(Mappings!$A$6:$A$250,"="&amp;rawdata!W102)&gt;0,vlookup(rawdata!W102,Mappings!$A$6:$B$250,2,false),rawdata!W102))</f>
        <v/>
      </c>
      <c r="W102" s="2" t="str">
        <f>if(isblank(rawdata!X102),"",if(countif(Mappings!$A$6:$A$250,"="&amp;rawdata!X102)&gt;0,vlookup(rawdata!X102,Mappings!$A$6:$B$250,2,false),rawdata!X102))</f>
        <v/>
      </c>
      <c r="X102" s="2" t="str">
        <f>if(isblank(rawdata!Y102),"",if(countif(Mappings!$A$6:$A$250,"="&amp;rawdata!Y102)&gt;0,vlookup(rawdata!Y102,Mappings!$A$6:$B$250,2,false),rawdata!Y102))</f>
        <v/>
      </c>
      <c r="Y102" s="2" t="str">
        <f>if(isblank(rawdata!Z102),"",if(countif(Mappings!$A$6:$A$250,"="&amp;rawdata!Z102)&gt;0,vlookup(rawdata!Z102,Mappings!$A$6:$B$250,2,false),rawdata!Z102))</f>
        <v/>
      </c>
      <c r="Z102" s="2" t="str">
        <f>if(isblank(rawdata!AA102),"",if(countif(Mappings!$A$6:$A$250,"="&amp;rawdata!AA102)&gt;0,vlookup(rawdata!AA102,Mappings!$A$6:$B$250,2,false),rawdata!AA102))</f>
        <v/>
      </c>
      <c r="AA102" s="2" t="str">
        <f>if(isblank(rawdata!AB102),"",if(countif(Mappings!$A$6:$A$250,"="&amp;rawdata!AB102)&gt;0,vlookup(rawdata!AB102,Mappings!$A$6:$B$250,2,false),rawdata!AB102))</f>
        <v/>
      </c>
    </row>
    <row r="103">
      <c r="B103" s="2" t="str">
        <f>rawdata!C103</f>
        <v>ScreamOmeter</v>
      </c>
      <c r="C103" s="2" t="str">
        <f>rawdata!D103</f>
        <v>Gagarin</v>
      </c>
      <c r="D103" s="2" t="str">
        <f>rawdata!E103</f>
        <v>Gagarin had the privilege of working with Procontra, ExxonMobil and Vitenfabrikken on the design and development of the ScreamOmeter installation.</v>
      </c>
      <c r="E103" s="11" t="str">
        <f>rawdata!F103</f>
        <v>http://gagarin.is/work/screamometer</v>
      </c>
      <c r="F103" s="2" t="str">
        <f>rawdata!G103</f>
        <v/>
      </c>
      <c r="G103" s="2" t="str">
        <f>rawdata!H103</f>
        <v>?</v>
      </c>
      <c r="H103" s="2" t="str">
        <f>rawdata!I103</f>
        <v>Norway</v>
      </c>
      <c r="I103" s="2" t="str">
        <f>if(isblank(rawdata!J103),"",if(countif(Mappings!$A$6:$A$250,"="&amp;rawdata!J103)&gt;0,vlookup(rawdata!J103,Mappings!$A$6:$B$250,2,false),rawdata!J103))</f>
        <v>form_exhibition</v>
      </c>
      <c r="J103" s="2" t="str">
        <f>if(isblank(rawdata!K103),"",if(countif(Mappings!$A$6:$A$250,"="&amp;rawdata!K103)&gt;0,vlookup(rawdata!K103,Mappings!$A$6:$B$250,2,false),rawdata!K103))</f>
        <v>type_interactive</v>
      </c>
      <c r="K103" s="2" t="str">
        <f>if(isblank(rawdata!L103),"",if(countif(Mappings!$A$6:$A$250,"="&amp;rawdata!L103)&gt;0,vlookup(rawdata!L103,Mappings!$A$6:$B$250,2,false),rawdata!L103))</f>
        <v>form_installation</v>
      </c>
      <c r="L103" s="2" t="str">
        <f>if(isblank(rawdata!M103),"",if(countif(Mappings!$A$6:$A$250,"="&amp;rawdata!M103)&gt;0,vlookup(rawdata!M103,Mappings!$A$6:$B$250,2,false),rawdata!M103))</f>
        <v>function_touch</v>
      </c>
      <c r="M103" s="2" t="str">
        <f>if(isblank(rawdata!N103),"",if(countif(Mappings!$A$6:$A$250,"="&amp;rawdata!N103)&gt;0,vlookup(rawdata!N103,Mappings!$A$6:$B$250,2,false),rawdata!N103))</f>
        <v>tech_lights</v>
      </c>
      <c r="N103" s="2" t="str">
        <f>if(isblank(rawdata!O103),"",if(countif(Mappings!$A$6:$A$250,"="&amp;rawdata!O103)&gt;0,vlookup(rawdata!O103,Mappings!$A$6:$B$250,2,false),rawdata!O103))</f>
        <v>theme_tech</v>
      </c>
      <c r="O103" s="2" t="str">
        <f>if(isblank(rawdata!P103),"",if(countif(Mappings!$A$6:$A$250,"="&amp;rawdata!P103)&gt;0,vlookup(rawdata!P103,Mappings!$A$6:$B$250,2,false),rawdata!P103))</f>
        <v>gear_lights</v>
      </c>
      <c r="P103" s="2" t="str">
        <f>if(isblank(rawdata!Q103),"",if(countif(Mappings!$A$6:$A$250,"="&amp;rawdata!Q103)&gt;0,vlookup(rawdata!Q103,Mappings!$A$6:$B$250,2,false),rawdata!Q103))</f>
        <v/>
      </c>
      <c r="Q103" s="2" t="str">
        <f>if(isblank(rawdata!R103),"",if(countif(Mappings!$A$6:$A$250,"="&amp;rawdata!R103)&gt;0,vlookup(rawdata!R103,Mappings!$A$6:$B$250,2,false),rawdata!R103))</f>
        <v/>
      </c>
      <c r="R103" s="2" t="str">
        <f>if(isblank(rawdata!S103),"",if(countif(Mappings!$A$6:$A$250,"="&amp;rawdata!S103)&gt;0,vlookup(rawdata!S103,Mappings!$A$6:$B$250,2,false),rawdata!S103))</f>
        <v/>
      </c>
      <c r="S103" s="2" t="str">
        <f>if(isblank(rawdata!T103),"",if(countif(Mappings!$A$6:$A$250,"="&amp;rawdata!T103)&gt;0,vlookup(rawdata!T103,Mappings!$A$6:$B$250,2,false),rawdata!T103))</f>
        <v/>
      </c>
      <c r="T103" s="2" t="str">
        <f>if(isblank(rawdata!U103),"",if(countif(Mappings!$A$6:$A$250,"="&amp;rawdata!U103)&gt;0,vlookup(rawdata!U103,Mappings!$A$6:$B$250,2,false),rawdata!U103))</f>
        <v/>
      </c>
      <c r="U103" s="2" t="str">
        <f>if(isblank(rawdata!V103),"",if(countif(Mappings!$A$6:$A$250,"="&amp;rawdata!V103)&gt;0,vlookup(rawdata!V103,Mappings!$A$6:$B$250,2,false),rawdata!V103))</f>
        <v/>
      </c>
      <c r="V103" s="2" t="str">
        <f>if(isblank(rawdata!W103),"",if(countif(Mappings!$A$6:$A$250,"="&amp;rawdata!W103)&gt;0,vlookup(rawdata!W103,Mappings!$A$6:$B$250,2,false),rawdata!W103))</f>
        <v/>
      </c>
      <c r="W103" s="2" t="str">
        <f>if(isblank(rawdata!X103),"",if(countif(Mappings!$A$6:$A$250,"="&amp;rawdata!X103)&gt;0,vlookup(rawdata!X103,Mappings!$A$6:$B$250,2,false),rawdata!X103))</f>
        <v/>
      </c>
      <c r="X103" s="2" t="str">
        <f>if(isblank(rawdata!Y103),"",if(countif(Mappings!$A$6:$A$250,"="&amp;rawdata!Y103)&gt;0,vlookup(rawdata!Y103,Mappings!$A$6:$B$250,2,false),rawdata!Y103))</f>
        <v/>
      </c>
      <c r="Y103" s="2" t="str">
        <f>if(isblank(rawdata!Z103),"",if(countif(Mappings!$A$6:$A$250,"="&amp;rawdata!Z103)&gt;0,vlookup(rawdata!Z103,Mappings!$A$6:$B$250,2,false),rawdata!Z103))</f>
        <v/>
      </c>
      <c r="Z103" s="2" t="str">
        <f>if(isblank(rawdata!AA103),"",if(countif(Mappings!$A$6:$A$250,"="&amp;rawdata!AA103)&gt;0,vlookup(rawdata!AA103,Mappings!$A$6:$B$250,2,false),rawdata!AA103))</f>
        <v/>
      </c>
      <c r="AA103" s="2" t="str">
        <f>if(isblank(rawdata!AB103),"",if(countif(Mappings!$A$6:$A$250,"="&amp;rawdata!AB103)&gt;0,vlookup(rawdata!AB103,Mappings!$A$6:$B$250,2,false),rawdata!AB103))</f>
        <v/>
      </c>
    </row>
    <row r="104">
      <c r="B104" s="2" t="str">
        <f>rawdata!C104</f>
        <v>Settlement Table</v>
      </c>
      <c r="C104" s="2" t="str">
        <f>rawdata!D104</f>
        <v>Gagarin</v>
      </c>
      <c r="D104" s="2" t="str">
        <f>rawdata!E104</f>
        <v>The Settlement Exhibition opened in 2006 and was built around archaeological remains which were excavated in the centre of Reykjavik, 2001. Gagarin was hired to design and produce a new interactive table to disseminate the research from the latest findings. </v>
      </c>
      <c r="E104" s="11" t="str">
        <f>rawdata!F104</f>
        <v>http://gagarin.is/work/reykjavik_8712_interactive_table</v>
      </c>
      <c r="F104" s="2" t="str">
        <f>rawdata!G104</f>
        <v/>
      </c>
      <c r="G104" s="2" t="str">
        <f>rawdata!H104</f>
        <v>2006</v>
      </c>
      <c r="H104" s="2" t="str">
        <f>rawdata!I104</f>
        <v>Norway</v>
      </c>
      <c r="I104" s="2" t="str">
        <f>if(isblank(rawdata!J104),"",if(countif(Mappings!$A$6:$A$250,"="&amp;rawdata!J104)&gt;0,vlookup(rawdata!J104,Mappings!$A$6:$B$250,2,false),rawdata!J104))</f>
        <v>form_exhibition</v>
      </c>
      <c r="J104" s="2" t="str">
        <f>if(isblank(rawdata!K104),"",if(countif(Mappings!$A$6:$A$250,"="&amp;rawdata!K104)&gt;0,vlookup(rawdata!K104,Mappings!$A$6:$B$250,2,false),rawdata!K104))</f>
        <v>type_interactive</v>
      </c>
      <c r="K104" s="2" t="str">
        <f>if(isblank(rawdata!L104),"",if(countif(Mappings!$A$6:$A$250,"="&amp;rawdata!L104)&gt;0,vlookup(rawdata!L104,Mappings!$A$6:$B$250,2,false),rawdata!L104))</f>
        <v>form_installation</v>
      </c>
      <c r="L104" s="2" t="str">
        <f>if(isblank(rawdata!M104),"",if(countif(Mappings!$A$6:$A$250,"="&amp;rawdata!M104)&gt;0,vlookup(rawdata!M104,Mappings!$A$6:$B$250,2,false),rawdata!M104))</f>
        <v>function_touch</v>
      </c>
      <c r="M104" s="2" t="str">
        <f>if(isblank(rawdata!N104),"",if(countif(Mappings!$A$6:$A$250,"="&amp;rawdata!N104)&gt;0,vlookup(rawdata!N104,Mappings!$A$6:$B$250,2,false),rawdata!N104))</f>
        <v>tech_screen</v>
      </c>
      <c r="N104" s="2" t="str">
        <f>if(isblank(rawdata!O104),"",if(countif(Mappings!$A$6:$A$250,"="&amp;rawdata!O104)&gt;0,vlookup(rawdata!O104,Mappings!$A$6:$B$250,2,false),rawdata!O104))</f>
        <v>theme_historical</v>
      </c>
      <c r="O104" s="2" t="str">
        <f>if(isblank(rawdata!P104),"",if(countif(Mappings!$A$6:$A$250,"="&amp;rawdata!P104)&gt;0,vlookup(rawdata!P104,Mappings!$A$6:$B$250,2,false),rawdata!P104))</f>
        <v>gear_screen</v>
      </c>
      <c r="P104" s="2" t="str">
        <f>if(isblank(rawdata!Q104),"",if(countif(Mappings!$A$6:$A$250,"="&amp;rawdata!Q104)&gt;0,vlookup(rawdata!Q104,Mappings!$A$6:$B$250,2,false),rawdata!Q104))</f>
        <v/>
      </c>
      <c r="Q104" s="2" t="str">
        <f>if(isblank(rawdata!R104),"",if(countif(Mappings!$A$6:$A$250,"="&amp;rawdata!R104)&gt;0,vlookup(rawdata!R104,Mappings!$A$6:$B$250,2,false),rawdata!R104))</f>
        <v/>
      </c>
      <c r="R104" s="2" t="str">
        <f>if(isblank(rawdata!S104),"",if(countif(Mappings!$A$6:$A$250,"="&amp;rawdata!S104)&gt;0,vlookup(rawdata!S104,Mappings!$A$6:$B$250,2,false),rawdata!S104))</f>
        <v/>
      </c>
      <c r="S104" s="2" t="str">
        <f>if(isblank(rawdata!T104),"",if(countif(Mappings!$A$6:$A$250,"="&amp;rawdata!T104)&gt;0,vlookup(rawdata!T104,Mappings!$A$6:$B$250,2,false),rawdata!T104))</f>
        <v/>
      </c>
      <c r="T104" s="2" t="str">
        <f>if(isblank(rawdata!U104),"",if(countif(Mappings!$A$6:$A$250,"="&amp;rawdata!U104)&gt;0,vlookup(rawdata!U104,Mappings!$A$6:$B$250,2,false),rawdata!U104))</f>
        <v/>
      </c>
      <c r="U104" s="2" t="str">
        <f>if(isblank(rawdata!V104),"",if(countif(Mappings!$A$6:$A$250,"="&amp;rawdata!V104)&gt;0,vlookup(rawdata!V104,Mappings!$A$6:$B$250,2,false),rawdata!V104))</f>
        <v/>
      </c>
      <c r="V104" s="2" t="str">
        <f>if(isblank(rawdata!W104),"",if(countif(Mappings!$A$6:$A$250,"="&amp;rawdata!W104)&gt;0,vlookup(rawdata!W104,Mappings!$A$6:$B$250,2,false),rawdata!W104))</f>
        <v/>
      </c>
      <c r="W104" s="2" t="str">
        <f>if(isblank(rawdata!X104),"",if(countif(Mappings!$A$6:$A$250,"="&amp;rawdata!X104)&gt;0,vlookup(rawdata!X104,Mappings!$A$6:$B$250,2,false),rawdata!X104))</f>
        <v/>
      </c>
      <c r="X104" s="2" t="str">
        <f>if(isblank(rawdata!Y104),"",if(countif(Mappings!$A$6:$A$250,"="&amp;rawdata!Y104)&gt;0,vlookup(rawdata!Y104,Mappings!$A$6:$B$250,2,false),rawdata!Y104))</f>
        <v/>
      </c>
      <c r="Y104" s="2" t="str">
        <f>if(isblank(rawdata!Z104),"",if(countif(Mappings!$A$6:$A$250,"="&amp;rawdata!Z104)&gt;0,vlookup(rawdata!Z104,Mappings!$A$6:$B$250,2,false),rawdata!Z104))</f>
        <v/>
      </c>
      <c r="Z104" s="2" t="str">
        <f>if(isblank(rawdata!AA104),"",if(countif(Mappings!$A$6:$A$250,"="&amp;rawdata!AA104)&gt;0,vlookup(rawdata!AA104,Mappings!$A$6:$B$250,2,false),rawdata!AA104))</f>
        <v/>
      </c>
      <c r="AA104" s="2" t="str">
        <f>if(isblank(rawdata!AB104),"",if(countif(Mappings!$A$6:$A$250,"="&amp;rawdata!AB104)&gt;0,vlookup(rawdata!AB104,Mappings!$A$6:$B$250,2,false),rawdata!AB104))</f>
        <v/>
      </c>
    </row>
    <row r="105">
      <c r="B105" s="2" t="str">
        <f>rawdata!C105</f>
        <v>French Sailors</v>
      </c>
      <c r="C105" s="2" t="str">
        <f>rawdata!D105</f>
        <v>Gagarin</v>
      </c>
      <c r="D105" s="2" t="str">
        <f>rawdata!E105</f>
        <v>Gagarin produced two interactive tables presenting the French-Icelandic history and a living “memorial“ remembering the sailors who gave their lives in Icelandic waters.</v>
      </c>
      <c r="E105" s="11" t="str">
        <f>rawdata!F105</f>
        <v>http://gagarin.is/work/french_sailors</v>
      </c>
      <c r="F105" s="2" t="str">
        <f>rawdata!G105</f>
        <v/>
      </c>
      <c r="G105" s="2" t="str">
        <f>rawdata!H105</f>
        <v>2014</v>
      </c>
      <c r="H105" s="2" t="str">
        <f>rawdata!I105</f>
        <v>Norway</v>
      </c>
      <c r="I105" s="2" t="str">
        <f>if(isblank(rawdata!J105),"",if(countif(Mappings!$A$6:$A$250,"="&amp;rawdata!J105)&gt;0,vlookup(rawdata!J105,Mappings!$A$6:$B$250,2,false),rawdata!J105))</f>
        <v>form_exhibition</v>
      </c>
      <c r="J105" s="2" t="str">
        <f>if(isblank(rawdata!K105),"",if(countif(Mappings!$A$6:$A$250,"="&amp;rawdata!K105)&gt;0,vlookup(rawdata!K105,Mappings!$A$6:$B$250,2,false),rawdata!K105))</f>
        <v>type_interactive</v>
      </c>
      <c r="K105" s="2" t="str">
        <f>if(isblank(rawdata!L105),"",if(countif(Mappings!$A$6:$A$250,"="&amp;rawdata!L105)&gt;0,vlookup(rawdata!L105,Mappings!$A$6:$B$250,2,false),rawdata!L105))</f>
        <v>form_installation</v>
      </c>
      <c r="L105" s="2" t="str">
        <f>if(isblank(rawdata!M105),"",if(countif(Mappings!$A$6:$A$250,"="&amp;rawdata!M105)&gt;0,vlookup(rawdata!M105,Mappings!$A$6:$B$250,2,false),rawdata!M105))</f>
        <v>function_touch</v>
      </c>
      <c r="M105" s="2" t="str">
        <f>if(isblank(rawdata!N105),"",if(countif(Mappings!$A$6:$A$250,"="&amp;rawdata!N105)&gt;0,vlookup(rawdata!N105,Mappings!$A$6:$B$250,2,false),rawdata!N105))</f>
        <v>type_video</v>
      </c>
      <c r="N105" s="2" t="str">
        <f>if(isblank(rawdata!O105),"",if(countif(Mappings!$A$6:$A$250,"="&amp;rawdata!O105)&gt;0,vlookup(rawdata!O105,Mappings!$A$6:$B$250,2,false),rawdata!O105))</f>
        <v>theme_historical</v>
      </c>
      <c r="O105" s="2" t="str">
        <f>if(isblank(rawdata!P105),"",if(countif(Mappings!$A$6:$A$250,"="&amp;rawdata!P105)&gt;0,vlookup(rawdata!P105,Mappings!$A$6:$B$250,2,false),rawdata!P105))</f>
        <v>gear_screen</v>
      </c>
      <c r="P105" s="2" t="str">
        <f>if(isblank(rawdata!Q105),"",if(countif(Mappings!$A$6:$A$250,"="&amp;rawdata!Q105)&gt;0,vlookup(rawdata!Q105,Mappings!$A$6:$B$250,2,false),rawdata!Q105))</f>
        <v>tech_screen</v>
      </c>
      <c r="Q105" s="2" t="str">
        <f>if(isblank(rawdata!R105),"",if(countif(Mappings!$A$6:$A$250,"="&amp;rawdata!R105)&gt;0,vlookup(rawdata!R105,Mappings!$A$6:$B$250,2,false),rawdata!R105))</f>
        <v/>
      </c>
      <c r="R105" s="2" t="str">
        <f>if(isblank(rawdata!S105),"",if(countif(Mappings!$A$6:$A$250,"="&amp;rawdata!S105)&gt;0,vlookup(rawdata!S105,Mappings!$A$6:$B$250,2,false),rawdata!S105))</f>
        <v/>
      </c>
      <c r="S105" s="2" t="str">
        <f>if(isblank(rawdata!T105),"",if(countif(Mappings!$A$6:$A$250,"="&amp;rawdata!T105)&gt;0,vlookup(rawdata!T105,Mappings!$A$6:$B$250,2,false),rawdata!T105))</f>
        <v/>
      </c>
      <c r="T105" s="2" t="str">
        <f>if(isblank(rawdata!U105),"",if(countif(Mappings!$A$6:$A$250,"="&amp;rawdata!U105)&gt;0,vlookup(rawdata!U105,Mappings!$A$6:$B$250,2,false),rawdata!U105))</f>
        <v/>
      </c>
      <c r="U105" s="2" t="str">
        <f>if(isblank(rawdata!V105),"",if(countif(Mappings!$A$6:$A$250,"="&amp;rawdata!V105)&gt;0,vlookup(rawdata!V105,Mappings!$A$6:$B$250,2,false),rawdata!V105))</f>
        <v/>
      </c>
      <c r="V105" s="2" t="str">
        <f>if(isblank(rawdata!W105),"",if(countif(Mappings!$A$6:$A$250,"="&amp;rawdata!W105)&gt;0,vlookup(rawdata!W105,Mappings!$A$6:$B$250,2,false),rawdata!W105))</f>
        <v/>
      </c>
      <c r="W105" s="2" t="str">
        <f>if(isblank(rawdata!X105),"",if(countif(Mappings!$A$6:$A$250,"="&amp;rawdata!X105)&gt;0,vlookup(rawdata!X105,Mappings!$A$6:$B$250,2,false),rawdata!X105))</f>
        <v/>
      </c>
      <c r="X105" s="2" t="str">
        <f>if(isblank(rawdata!Y105),"",if(countif(Mappings!$A$6:$A$250,"="&amp;rawdata!Y105)&gt;0,vlookup(rawdata!Y105,Mappings!$A$6:$B$250,2,false),rawdata!Y105))</f>
        <v/>
      </c>
      <c r="Y105" s="2" t="str">
        <f>if(isblank(rawdata!Z105),"",if(countif(Mappings!$A$6:$A$250,"="&amp;rawdata!Z105)&gt;0,vlookup(rawdata!Z105,Mappings!$A$6:$B$250,2,false),rawdata!Z105))</f>
        <v/>
      </c>
      <c r="Z105" s="2" t="str">
        <f>if(isblank(rawdata!AA105),"",if(countif(Mappings!$A$6:$A$250,"="&amp;rawdata!AA105)&gt;0,vlookup(rawdata!AA105,Mappings!$A$6:$B$250,2,false),rawdata!AA105))</f>
        <v/>
      </c>
      <c r="AA105" s="2" t="str">
        <f>if(isblank(rawdata!AB105),"",if(countif(Mappings!$A$6:$A$250,"="&amp;rawdata!AB105)&gt;0,vlookup(rawdata!AB105,Mappings!$A$6:$B$250,2,false),rawdata!AB105))</f>
        <v/>
      </c>
    </row>
    <row r="106">
      <c r="B106" s="2" t="str">
        <f>rawdata!C106</f>
        <v>Breheimsenteret</v>
      </c>
      <c r="C106" s="2" t="str">
        <f>rawdata!D106</f>
        <v>Gagarin</v>
      </c>
      <c r="D106" s="2" t="str">
        <f>rawdata!E106</f>
        <v>The exhibition space was enlarged and Gagarin was hired to supply new interactive solutions.  We delivered three unique installations where we among other things had to cross new boundaries in terms of interaction and technique.</v>
      </c>
      <c r="E106" s="11" t="str">
        <f>rawdata!F106</f>
        <v>http://gagarin.is/work/breheimsenteret</v>
      </c>
      <c r="F106" s="2" t="str">
        <f>rawdata!G106</f>
        <v/>
      </c>
      <c r="G106" s="2" t="str">
        <f>rawdata!H106</f>
        <v>2014</v>
      </c>
      <c r="H106" s="2" t="str">
        <f>rawdata!I106</f>
        <v>Norway</v>
      </c>
      <c r="I106" s="2" t="str">
        <f>if(isblank(rawdata!J106),"",if(countif(Mappings!$A$6:$A$250,"="&amp;rawdata!J106)&gt;0,vlookup(rawdata!J106,Mappings!$A$6:$B$250,2,false),rawdata!J106))</f>
        <v>form_exhibition</v>
      </c>
      <c r="J106" s="2" t="str">
        <f>if(isblank(rawdata!K106),"",if(countif(Mappings!$A$6:$A$250,"="&amp;rawdata!K106)&gt;0,vlookup(rawdata!K106,Mappings!$A$6:$B$250,2,false),rawdata!K106))</f>
        <v>type_interactive</v>
      </c>
      <c r="K106" s="2" t="str">
        <f>if(isblank(rawdata!L106),"",if(countif(Mappings!$A$6:$A$250,"="&amp;rawdata!L106)&gt;0,vlookup(rawdata!L106,Mappings!$A$6:$B$250,2,false),rawdata!L106))</f>
        <v>form_installation</v>
      </c>
      <c r="L106" s="2" t="str">
        <f>if(isblank(rawdata!M106),"",if(countif(Mappings!$A$6:$A$250,"="&amp;rawdata!M106)&gt;0,vlookup(rawdata!M106,Mappings!$A$6:$B$250,2,false),rawdata!M106))</f>
        <v>function_touch</v>
      </c>
      <c r="M106" s="2" t="str">
        <f>if(isblank(rawdata!N106),"",if(countif(Mappings!$A$6:$A$250,"="&amp;rawdata!N106)&gt;0,vlookup(rawdata!N106,Mappings!$A$6:$B$250,2,false),rawdata!N106))</f>
        <v>type_video</v>
      </c>
      <c r="N106" s="2" t="str">
        <f>if(isblank(rawdata!O106),"",if(countif(Mappings!$A$6:$A$250,"="&amp;rawdata!O106)&gt;0,vlookup(rawdata!O106,Mappings!$A$6:$B$250,2,false),rawdata!O106))</f>
        <v>tech_3D</v>
      </c>
      <c r="O106" s="2" t="str">
        <f>if(isblank(rawdata!P106),"",if(countif(Mappings!$A$6:$A$250,"="&amp;rawdata!P106)&gt;0,vlookup(rawdata!P106,Mappings!$A$6:$B$250,2,false),rawdata!P106))</f>
        <v>theme_tech</v>
      </c>
      <c r="P106" s="2" t="str">
        <f>if(isblank(rawdata!Q106),"",if(countif(Mappings!$A$6:$A$250,"="&amp;rawdata!Q106)&gt;0,vlookup(rawdata!Q106,Mappings!$A$6:$B$250,2,false),rawdata!Q106))</f>
        <v>gear_screen</v>
      </c>
      <c r="Q106" s="2" t="str">
        <f>if(isblank(rawdata!R106),"",if(countif(Mappings!$A$6:$A$250,"="&amp;rawdata!R106)&gt;0,vlookup(rawdata!R106,Mappings!$A$6:$B$250,2,false),rawdata!R106))</f>
        <v/>
      </c>
      <c r="R106" s="2" t="str">
        <f>if(isblank(rawdata!S106),"",if(countif(Mappings!$A$6:$A$250,"="&amp;rawdata!S106)&gt;0,vlookup(rawdata!S106,Mappings!$A$6:$B$250,2,false),rawdata!S106))</f>
        <v/>
      </c>
      <c r="S106" s="2" t="str">
        <f>if(isblank(rawdata!T106),"",if(countif(Mappings!$A$6:$A$250,"="&amp;rawdata!T106)&gt;0,vlookup(rawdata!T106,Mappings!$A$6:$B$250,2,false),rawdata!T106))</f>
        <v/>
      </c>
      <c r="T106" s="2" t="str">
        <f>if(isblank(rawdata!U106),"",if(countif(Mappings!$A$6:$A$250,"="&amp;rawdata!U106)&gt;0,vlookup(rawdata!U106,Mappings!$A$6:$B$250,2,false),rawdata!U106))</f>
        <v/>
      </c>
      <c r="U106" s="2" t="str">
        <f>if(isblank(rawdata!V106),"",if(countif(Mappings!$A$6:$A$250,"="&amp;rawdata!V106)&gt;0,vlookup(rawdata!V106,Mappings!$A$6:$B$250,2,false),rawdata!V106))</f>
        <v/>
      </c>
      <c r="V106" s="2" t="str">
        <f>if(isblank(rawdata!W106),"",if(countif(Mappings!$A$6:$A$250,"="&amp;rawdata!W106)&gt;0,vlookup(rawdata!W106,Mappings!$A$6:$B$250,2,false),rawdata!W106))</f>
        <v/>
      </c>
      <c r="W106" s="2" t="str">
        <f>if(isblank(rawdata!X106),"",if(countif(Mappings!$A$6:$A$250,"="&amp;rawdata!X106)&gt;0,vlookup(rawdata!X106,Mappings!$A$6:$B$250,2,false),rawdata!X106))</f>
        <v/>
      </c>
      <c r="X106" s="2" t="str">
        <f>if(isblank(rawdata!Y106),"",if(countif(Mappings!$A$6:$A$250,"="&amp;rawdata!Y106)&gt;0,vlookup(rawdata!Y106,Mappings!$A$6:$B$250,2,false),rawdata!Y106))</f>
        <v/>
      </c>
      <c r="Y106" s="2" t="str">
        <f>if(isblank(rawdata!Z106),"",if(countif(Mappings!$A$6:$A$250,"="&amp;rawdata!Z106)&gt;0,vlookup(rawdata!Z106,Mappings!$A$6:$B$250,2,false),rawdata!Z106))</f>
        <v/>
      </c>
      <c r="Z106" s="2" t="str">
        <f>if(isblank(rawdata!AA106),"",if(countif(Mappings!$A$6:$A$250,"="&amp;rawdata!AA106)&gt;0,vlookup(rawdata!AA106,Mappings!$A$6:$B$250,2,false),rawdata!AA106))</f>
        <v/>
      </c>
      <c r="AA106" s="2" t="str">
        <f>if(isblank(rawdata!AB106),"",if(countif(Mappings!$A$6:$A$250,"="&amp;rawdata!AB106)&gt;0,vlookup(rawdata!AB106,Mappings!$A$6:$B$250,2,false),rawdata!AB106))</f>
        <v/>
      </c>
    </row>
    <row r="107">
      <c r="B107" s="2" t="str">
        <f>rawdata!C107</f>
        <v>Norwegian Seabird Centre</v>
      </c>
      <c r="C107" s="2" t="str">
        <f>rawdata!D107</f>
        <v>Gagarin</v>
      </c>
      <c r="D107" s="2" t="str">
        <f>rawdata!E107</f>
        <v>On the 15th of June 2012 a new exhibition was opened in Værlandet‘s old boat Yard in Gestehamn. The exhibition shows through fourteen interactive stations that the fate of man is tied together with the fate of the seabirds along the coast of Norway.</v>
      </c>
      <c r="E107" s="11" t="str">
        <f>rawdata!F107</f>
        <v>http://gagarin.is/work/norwegian_seabird_centre</v>
      </c>
      <c r="F107" s="2" t="str">
        <f>rawdata!G107</f>
        <v/>
      </c>
      <c r="G107" s="2" t="str">
        <f>rawdata!H107</f>
        <v>2012</v>
      </c>
      <c r="H107" s="2" t="str">
        <f>rawdata!I107</f>
        <v>Norway</v>
      </c>
      <c r="I107" s="2" t="str">
        <f>if(isblank(rawdata!J107),"",if(countif(Mappings!$A$6:$A$250,"="&amp;rawdata!J107)&gt;0,vlookup(rawdata!J107,Mappings!$A$6:$B$250,2,false),rawdata!J107))</f>
        <v>form_exhibition</v>
      </c>
      <c r="J107" s="2" t="str">
        <f>if(isblank(rawdata!K107),"",if(countif(Mappings!$A$6:$A$250,"="&amp;rawdata!K107)&gt;0,vlookup(rawdata!K107,Mappings!$A$6:$B$250,2,false),rawdata!K107))</f>
        <v>type_interactive</v>
      </c>
      <c r="K107" s="2" t="str">
        <f>if(isblank(rawdata!L107),"",if(countif(Mappings!$A$6:$A$250,"="&amp;rawdata!L107)&gt;0,vlookup(rawdata!L107,Mappings!$A$6:$B$250,2,false),rawdata!L107))</f>
        <v>form_installation</v>
      </c>
      <c r="L107" s="2" t="str">
        <f>if(isblank(rawdata!M107),"",if(countif(Mappings!$A$6:$A$250,"="&amp;rawdata!M107)&gt;0,vlookup(rawdata!M107,Mappings!$A$6:$B$250,2,false),rawdata!M107))</f>
        <v>function_touch</v>
      </c>
      <c r="M107" s="2" t="str">
        <f>if(isblank(rawdata!N107),"",if(countif(Mappings!$A$6:$A$250,"="&amp;rawdata!N107)&gt;0,vlookup(rawdata!N107,Mappings!$A$6:$B$250,2,false),rawdata!N107))</f>
        <v>type_video</v>
      </c>
      <c r="N107" s="2" t="str">
        <f>if(isblank(rawdata!O107),"",if(countif(Mappings!$A$6:$A$250,"="&amp;rawdata!O107)&gt;0,vlookup(rawdata!O107,Mappings!$A$6:$B$250,2,false),rawdata!O107))</f>
        <v>tech_screen</v>
      </c>
      <c r="O107" s="2" t="str">
        <f>if(isblank(rawdata!P107),"",if(countif(Mappings!$A$6:$A$250,"="&amp;rawdata!P107)&gt;0,vlookup(rawdata!P107,Mappings!$A$6:$B$250,2,false),rawdata!P107))</f>
        <v>gear_screen</v>
      </c>
      <c r="P107" s="2" t="str">
        <f>if(isblank(rawdata!Q107),"",if(countif(Mappings!$A$6:$A$250,"="&amp;rawdata!Q107)&gt;0,vlookup(rawdata!Q107,Mappings!$A$6:$B$250,2,false),rawdata!Q107))</f>
        <v>theme_tech</v>
      </c>
      <c r="Q107" s="2" t="str">
        <f>if(isblank(rawdata!R107),"",if(countif(Mappings!$A$6:$A$250,"="&amp;rawdata!R107)&gt;0,vlookup(rawdata!R107,Mappings!$A$6:$B$250,2,false),rawdata!R107))</f>
        <v/>
      </c>
      <c r="R107" s="2" t="str">
        <f>if(isblank(rawdata!S107),"",if(countif(Mappings!$A$6:$A$250,"="&amp;rawdata!S107)&gt;0,vlookup(rawdata!S107,Mappings!$A$6:$B$250,2,false),rawdata!S107))</f>
        <v/>
      </c>
      <c r="S107" s="2" t="str">
        <f>if(isblank(rawdata!T107),"",if(countif(Mappings!$A$6:$A$250,"="&amp;rawdata!T107)&gt;0,vlookup(rawdata!T107,Mappings!$A$6:$B$250,2,false),rawdata!T107))</f>
        <v/>
      </c>
      <c r="T107" s="2" t="str">
        <f>if(isblank(rawdata!U107),"",if(countif(Mappings!$A$6:$A$250,"="&amp;rawdata!U107)&gt;0,vlookup(rawdata!U107,Mappings!$A$6:$B$250,2,false),rawdata!U107))</f>
        <v/>
      </c>
      <c r="U107" s="2" t="str">
        <f>if(isblank(rawdata!V107),"",if(countif(Mappings!$A$6:$A$250,"="&amp;rawdata!V107)&gt;0,vlookup(rawdata!V107,Mappings!$A$6:$B$250,2,false),rawdata!V107))</f>
        <v/>
      </c>
      <c r="V107" s="2" t="str">
        <f>if(isblank(rawdata!W107),"",if(countif(Mappings!$A$6:$A$250,"="&amp;rawdata!W107)&gt;0,vlookup(rawdata!W107,Mappings!$A$6:$B$250,2,false),rawdata!W107))</f>
        <v/>
      </c>
      <c r="W107" s="2" t="str">
        <f>if(isblank(rawdata!X107),"",if(countif(Mappings!$A$6:$A$250,"="&amp;rawdata!X107)&gt;0,vlookup(rawdata!X107,Mappings!$A$6:$B$250,2,false),rawdata!X107))</f>
        <v/>
      </c>
      <c r="X107" s="2" t="str">
        <f>if(isblank(rawdata!Y107),"",if(countif(Mappings!$A$6:$A$250,"="&amp;rawdata!Y107)&gt;0,vlookup(rawdata!Y107,Mappings!$A$6:$B$250,2,false),rawdata!Y107))</f>
        <v/>
      </c>
      <c r="Y107" s="2" t="str">
        <f>if(isblank(rawdata!Z107),"",if(countif(Mappings!$A$6:$A$250,"="&amp;rawdata!Z107)&gt;0,vlookup(rawdata!Z107,Mappings!$A$6:$B$250,2,false),rawdata!Z107))</f>
        <v/>
      </c>
      <c r="Z107" s="2" t="str">
        <f>if(isblank(rawdata!AA107),"",if(countif(Mappings!$A$6:$A$250,"="&amp;rawdata!AA107)&gt;0,vlookup(rawdata!AA107,Mappings!$A$6:$B$250,2,false),rawdata!AA107))</f>
        <v/>
      </c>
      <c r="AA107" s="2" t="str">
        <f>if(isblank(rawdata!AB107),"",if(countif(Mappings!$A$6:$A$250,"="&amp;rawdata!AB107)&gt;0,vlookup(rawdata!AB107,Mappings!$A$6:$B$250,2,false),rawdata!AB107))</f>
        <v/>
      </c>
    </row>
    <row r="108">
      <c r="B108" s="2" t="str">
        <f>rawdata!C108</f>
        <v>Reykjavik 871±2, The Settlement Exhibition</v>
      </c>
      <c r="C108" s="2" t="str">
        <f>rawdata!D108</f>
        <v>Gagarin</v>
      </c>
      <c r="D108" s="2" t="str">
        <f>rawdata!E108</f>
        <v>Gagarin co-produced a variety of interactive installations with Art+Com in Berlin for the Settlement Exhibition, which was awarded the NODEM prize in 2006.</v>
      </c>
      <c r="E108" s="11" t="str">
        <f>rawdata!F108</f>
        <v>http://gagarin.is/work/reykjavik_871</v>
      </c>
      <c r="F108" s="2" t="str">
        <f>rawdata!G108</f>
        <v/>
      </c>
      <c r="G108" s="2" t="str">
        <f>rawdata!H108</f>
        <v>2006</v>
      </c>
      <c r="H108" s="2" t="str">
        <f>rawdata!I108</f>
        <v>Berlin,Germany</v>
      </c>
      <c r="I108" s="2" t="str">
        <f>if(isblank(rawdata!J108),"",if(countif(Mappings!$A$6:$A$250,"="&amp;rawdata!J108)&gt;0,vlookup(rawdata!J108,Mappings!$A$6:$B$250,2,false),rawdata!J108))</f>
        <v>form_exhibition</v>
      </c>
      <c r="J108" s="2" t="str">
        <f>if(isblank(rawdata!K108),"",if(countif(Mappings!$A$6:$A$250,"="&amp;rawdata!K108)&gt;0,vlookup(rawdata!K108,Mappings!$A$6:$B$250,2,false),rawdata!K108))</f>
        <v>type_interactive</v>
      </c>
      <c r="K108" s="2" t="str">
        <f>if(isblank(rawdata!L108),"",if(countif(Mappings!$A$6:$A$250,"="&amp;rawdata!L108)&gt;0,vlookup(rawdata!L108,Mappings!$A$6:$B$250,2,false),rawdata!L108))</f>
        <v>form_installation</v>
      </c>
      <c r="L108" s="2" t="str">
        <f>if(isblank(rawdata!M108),"",if(countif(Mappings!$A$6:$A$250,"="&amp;rawdata!M108)&gt;0,vlookup(rawdata!M108,Mappings!$A$6:$B$250,2,false),rawdata!M108))</f>
        <v>function_touch</v>
      </c>
      <c r="M108" s="2" t="str">
        <f>if(isblank(rawdata!N108),"",if(countif(Mappings!$A$6:$A$250,"="&amp;rawdata!N108)&gt;0,vlookup(rawdata!N108,Mappings!$A$6:$B$250,2,false),rawdata!N108))</f>
        <v>tech_lights</v>
      </c>
      <c r="N108" s="2" t="str">
        <f>if(isblank(rawdata!O108),"",if(countif(Mappings!$A$6:$A$250,"="&amp;rawdata!O108)&gt;0,vlookup(rawdata!O108,Mappings!$A$6:$B$250,2,false),rawdata!O108))</f>
        <v>theme_tech</v>
      </c>
      <c r="O108" s="2" t="str">
        <f>if(isblank(rawdata!P108),"",if(countif(Mappings!$A$6:$A$250,"="&amp;rawdata!P108)&gt;0,vlookup(rawdata!P108,Mappings!$A$6:$B$250,2,false),rawdata!P108))</f>
        <v>gear_screen</v>
      </c>
      <c r="P108" s="2" t="str">
        <f>if(isblank(rawdata!Q108),"",if(countif(Mappings!$A$6:$A$250,"="&amp;rawdata!Q108)&gt;0,vlookup(rawdata!Q108,Mappings!$A$6:$B$250,2,false),rawdata!Q108))</f>
        <v>gear_lights</v>
      </c>
      <c r="Q108" s="2" t="str">
        <f>if(isblank(rawdata!R108),"",if(countif(Mappings!$A$6:$A$250,"="&amp;rawdata!R108)&gt;0,vlookup(rawdata!R108,Mappings!$A$6:$B$250,2,false),rawdata!R108))</f>
        <v/>
      </c>
      <c r="R108" s="2" t="str">
        <f>if(isblank(rawdata!S108),"",if(countif(Mappings!$A$6:$A$250,"="&amp;rawdata!S108)&gt;0,vlookup(rawdata!S108,Mappings!$A$6:$B$250,2,false),rawdata!S108))</f>
        <v/>
      </c>
      <c r="S108" s="2" t="str">
        <f>if(isblank(rawdata!T108),"",if(countif(Mappings!$A$6:$A$250,"="&amp;rawdata!T108)&gt;0,vlookup(rawdata!T108,Mappings!$A$6:$B$250,2,false),rawdata!T108))</f>
        <v/>
      </c>
      <c r="T108" s="2" t="str">
        <f>if(isblank(rawdata!U108),"",if(countif(Mappings!$A$6:$A$250,"="&amp;rawdata!U108)&gt;0,vlookup(rawdata!U108,Mappings!$A$6:$B$250,2,false),rawdata!U108))</f>
        <v/>
      </c>
      <c r="U108" s="2" t="str">
        <f>if(isblank(rawdata!V108),"",if(countif(Mappings!$A$6:$A$250,"="&amp;rawdata!V108)&gt;0,vlookup(rawdata!V108,Mappings!$A$6:$B$250,2,false),rawdata!V108))</f>
        <v/>
      </c>
      <c r="V108" s="2" t="str">
        <f>if(isblank(rawdata!W108),"",if(countif(Mappings!$A$6:$A$250,"="&amp;rawdata!W108)&gt;0,vlookup(rawdata!W108,Mappings!$A$6:$B$250,2,false),rawdata!W108))</f>
        <v/>
      </c>
      <c r="W108" s="2" t="str">
        <f>if(isblank(rawdata!X108),"",if(countif(Mappings!$A$6:$A$250,"="&amp;rawdata!X108)&gt;0,vlookup(rawdata!X108,Mappings!$A$6:$B$250,2,false),rawdata!X108))</f>
        <v/>
      </c>
      <c r="X108" s="2" t="str">
        <f>if(isblank(rawdata!Y108),"",if(countif(Mappings!$A$6:$A$250,"="&amp;rawdata!Y108)&gt;0,vlookup(rawdata!Y108,Mappings!$A$6:$B$250,2,false),rawdata!Y108))</f>
        <v/>
      </c>
      <c r="Y108" s="2" t="str">
        <f>if(isblank(rawdata!Z108),"",if(countif(Mappings!$A$6:$A$250,"="&amp;rawdata!Z108)&gt;0,vlookup(rawdata!Z108,Mappings!$A$6:$B$250,2,false),rawdata!Z108))</f>
        <v/>
      </c>
      <c r="Z108" s="2" t="str">
        <f>if(isblank(rawdata!AA108),"",if(countif(Mappings!$A$6:$A$250,"="&amp;rawdata!AA108)&gt;0,vlookup(rawdata!AA108,Mappings!$A$6:$B$250,2,false),rawdata!AA108))</f>
        <v/>
      </c>
      <c r="AA108" s="2" t="str">
        <f>if(isblank(rawdata!AB108),"",if(countif(Mappings!$A$6:$A$250,"="&amp;rawdata!AB108)&gt;0,vlookup(rawdata!AB108,Mappings!$A$6:$B$250,2,false),rawdata!AB108))</f>
        <v/>
      </c>
    </row>
    <row r="109">
      <c r="B109" s="2" t="str">
        <f>rawdata!C109</f>
        <v>Horns of Plenty</v>
      </c>
      <c r="C109" s="2" t="str">
        <f>rawdata!D109</f>
        <v>Gagarin</v>
      </c>
      <c r="D109" s="2" t="str">
        <f>rawdata!E109</f>
        <v>Our imaginations was our only limitation when given a full size fiberglass model of a reindeer to decorate for the new Icelandic Reindeer Exhibition in Harpa. Gagarin was amongst ten selected artist to take on this challenge. The outcome was the piece Horns of Plenty which represents a reversion of an age-old ornamental prestige.</v>
      </c>
      <c r="E109" s="11" t="str">
        <f>rawdata!F109</f>
        <v>http://gagarin.is/work/horns_of_plenty</v>
      </c>
      <c r="F109" s="2" t="str">
        <f>rawdata!G109</f>
        <v/>
      </c>
      <c r="G109" s="2" t="str">
        <f>rawdata!H109</f>
        <v>?</v>
      </c>
      <c r="H109" s="2" t="str">
        <f>rawdata!I109</f>
        <v>Iceland</v>
      </c>
      <c r="I109" s="2" t="str">
        <f>if(isblank(rawdata!J109),"",if(countif(Mappings!$A$6:$A$250,"="&amp;rawdata!J109)&gt;0,vlookup(rawdata!J109,Mappings!$A$6:$B$250,2,false),rawdata!J109))</f>
        <v>form_exhibition</v>
      </c>
      <c r="J109" s="2" t="str">
        <f>if(isblank(rawdata!K109),"",if(countif(Mappings!$A$6:$A$250,"="&amp;rawdata!K109)&gt;0,vlookup(rawdata!K109,Mappings!$A$6:$B$250,2,false),rawdata!K109))</f>
        <v>type_interactive</v>
      </c>
      <c r="K109" s="2" t="str">
        <f>if(isblank(rawdata!L109),"",if(countif(Mappings!$A$6:$A$250,"="&amp;rawdata!L109)&gt;0,vlookup(rawdata!L109,Mappings!$A$6:$B$250,2,false),rawdata!L109))</f>
        <v>form_installation</v>
      </c>
      <c r="L109" s="2" t="str">
        <f>if(isblank(rawdata!M109),"",if(countif(Mappings!$A$6:$A$250,"="&amp;rawdata!M109)&gt;0,vlookup(rawdata!M109,Mappings!$A$6:$B$250,2,false),rawdata!M109))</f>
        <v>function_touch</v>
      </c>
      <c r="M109" s="2" t="str">
        <f>if(isblank(rawdata!N109),"",if(countif(Mappings!$A$6:$A$250,"="&amp;rawdata!N109)&gt;0,vlookup(rawdata!N109,Mappings!$A$6:$B$250,2,false),rawdata!N109))</f>
        <v>tech_lights</v>
      </c>
      <c r="N109" s="2" t="str">
        <f>if(isblank(rawdata!O109),"",if(countif(Mappings!$A$6:$A$250,"="&amp;rawdata!O109)&gt;0,vlookup(rawdata!O109,Mappings!$A$6:$B$250,2,false),rawdata!O109))</f>
        <v>gear_projector</v>
      </c>
      <c r="O109" s="2" t="str">
        <f>if(isblank(rawdata!P109),"",if(countif(Mappings!$A$6:$A$250,"="&amp;rawdata!P109)&gt;0,vlookup(rawdata!P109,Mappings!$A$6:$B$250,2,false),rawdata!P109))</f>
        <v>theme_futuristic</v>
      </c>
      <c r="P109" s="2" t="str">
        <f>if(isblank(rawdata!Q109),"",if(countif(Mappings!$A$6:$A$250,"="&amp;rawdata!Q109)&gt;0,vlookup(rawdata!Q109,Mappings!$A$6:$B$250,2,false),rawdata!Q109))</f>
        <v/>
      </c>
      <c r="Q109" s="2" t="str">
        <f>if(isblank(rawdata!R109),"",if(countif(Mappings!$A$6:$A$250,"="&amp;rawdata!R109)&gt;0,vlookup(rawdata!R109,Mappings!$A$6:$B$250,2,false),rawdata!R109))</f>
        <v/>
      </c>
      <c r="R109" s="2" t="str">
        <f>if(isblank(rawdata!S109),"",if(countif(Mappings!$A$6:$A$250,"="&amp;rawdata!S109)&gt;0,vlookup(rawdata!S109,Mappings!$A$6:$B$250,2,false),rawdata!S109))</f>
        <v/>
      </c>
      <c r="S109" s="2" t="str">
        <f>if(isblank(rawdata!T109),"",if(countif(Mappings!$A$6:$A$250,"="&amp;rawdata!T109)&gt;0,vlookup(rawdata!T109,Mappings!$A$6:$B$250,2,false),rawdata!T109))</f>
        <v/>
      </c>
      <c r="T109" s="2" t="str">
        <f>if(isblank(rawdata!U109),"",if(countif(Mappings!$A$6:$A$250,"="&amp;rawdata!U109)&gt;0,vlookup(rawdata!U109,Mappings!$A$6:$B$250,2,false),rawdata!U109))</f>
        <v/>
      </c>
      <c r="U109" s="2" t="str">
        <f>if(isblank(rawdata!V109),"",if(countif(Mappings!$A$6:$A$250,"="&amp;rawdata!V109)&gt;0,vlookup(rawdata!V109,Mappings!$A$6:$B$250,2,false),rawdata!V109))</f>
        <v/>
      </c>
      <c r="V109" s="2" t="str">
        <f>if(isblank(rawdata!W109),"",if(countif(Mappings!$A$6:$A$250,"="&amp;rawdata!W109)&gt;0,vlookup(rawdata!W109,Mappings!$A$6:$B$250,2,false),rawdata!W109))</f>
        <v/>
      </c>
      <c r="W109" s="2" t="str">
        <f>if(isblank(rawdata!X109),"",if(countif(Mappings!$A$6:$A$250,"="&amp;rawdata!X109)&gt;0,vlookup(rawdata!X109,Mappings!$A$6:$B$250,2,false),rawdata!X109))</f>
        <v/>
      </c>
      <c r="X109" s="2" t="str">
        <f>if(isblank(rawdata!Y109),"",if(countif(Mappings!$A$6:$A$250,"="&amp;rawdata!Y109)&gt;0,vlookup(rawdata!Y109,Mappings!$A$6:$B$250,2,false),rawdata!Y109))</f>
        <v/>
      </c>
      <c r="Y109" s="2" t="str">
        <f>if(isblank(rawdata!Z109),"",if(countif(Mappings!$A$6:$A$250,"="&amp;rawdata!Z109)&gt;0,vlookup(rawdata!Z109,Mappings!$A$6:$B$250,2,false),rawdata!Z109))</f>
        <v/>
      </c>
      <c r="Z109" s="2" t="str">
        <f>if(isblank(rawdata!AA109),"",if(countif(Mappings!$A$6:$A$250,"="&amp;rawdata!AA109)&gt;0,vlookup(rawdata!AA109,Mappings!$A$6:$B$250,2,false),rawdata!AA109))</f>
        <v/>
      </c>
      <c r="AA109" s="2" t="str">
        <f>if(isblank(rawdata!AB109),"",if(countif(Mappings!$A$6:$A$250,"="&amp;rawdata!AB109)&gt;0,vlookup(rawdata!AB109,Mappings!$A$6:$B$250,2,false),rawdata!AB109))</f>
        <v/>
      </c>
    </row>
    <row r="110">
      <c r="B110" s="2" t="str">
        <f>rawdata!C110</f>
        <v>Surtsey Exhibiton</v>
      </c>
      <c r="C110" s="2" t="str">
        <f>rawdata!D110</f>
        <v>Gagarin</v>
      </c>
      <c r="D110" s="2" t="str">
        <f>rawdata!E110</f>
        <v>The Surtsey exhibition at The Culture House, designed by Visionis ehf., covers the creation of the volcanic island, Surtsey, in 1963 and its formation until present day. Gagarin produced various media stations on this natural phenomenon and a couple of films about the eruption.</v>
      </c>
      <c r="E110" s="11" t="str">
        <f>rawdata!F110</f>
        <v>http://gagarin.is/work/surtsey</v>
      </c>
      <c r="F110" s="2" t="str">
        <f>rawdata!G110</f>
        <v/>
      </c>
      <c r="G110" s="2" t="str">
        <f>rawdata!H110</f>
        <v>?</v>
      </c>
      <c r="H110" s="2" t="str">
        <f>rawdata!I110</f>
        <v>Norway</v>
      </c>
      <c r="I110" s="2" t="str">
        <f>if(isblank(rawdata!J110),"",if(countif(Mappings!$A$6:$A$250,"="&amp;rawdata!J110)&gt;0,vlookup(rawdata!J110,Mappings!$A$6:$B$250,2,false),rawdata!J110))</f>
        <v>form_exhibition</v>
      </c>
      <c r="J110" s="2" t="str">
        <f>if(isblank(rawdata!K110),"",if(countif(Mappings!$A$6:$A$250,"="&amp;rawdata!K110)&gt;0,vlookup(rawdata!K110,Mappings!$A$6:$B$250,2,false),rawdata!K110))</f>
        <v>type_interactive</v>
      </c>
      <c r="K110" s="2" t="str">
        <f>if(isblank(rawdata!L110),"",if(countif(Mappings!$A$6:$A$250,"="&amp;rawdata!L110)&gt;0,vlookup(rawdata!L110,Mappings!$A$6:$B$250,2,false),rawdata!L110))</f>
        <v>form_installation</v>
      </c>
      <c r="L110" s="2" t="str">
        <f>if(isblank(rawdata!M110),"",if(countif(Mappings!$A$6:$A$250,"="&amp;rawdata!M110)&gt;0,vlookup(rawdata!M110,Mappings!$A$6:$B$250,2,false),rawdata!M110))</f>
        <v>function_touch</v>
      </c>
      <c r="M110" s="2" t="str">
        <f>if(isblank(rawdata!N110),"",if(countif(Mappings!$A$6:$A$250,"="&amp;rawdata!N110)&gt;0,vlookup(rawdata!N110,Mappings!$A$6:$B$250,2,false),rawdata!N110))</f>
        <v>tech_lights</v>
      </c>
      <c r="N110" s="2" t="str">
        <f>if(isblank(rawdata!O110),"",if(countif(Mappings!$A$6:$A$250,"="&amp;rawdata!O110)&gt;0,vlookup(rawdata!O110,Mappings!$A$6:$B$250,2,false),rawdata!O110))</f>
        <v>theme_historical</v>
      </c>
      <c r="O110" s="2" t="str">
        <f>if(isblank(rawdata!P110),"",if(countif(Mappings!$A$6:$A$250,"="&amp;rawdata!P110)&gt;0,vlookup(rawdata!P110,Mappings!$A$6:$B$250,2,false),rawdata!P110))</f>
        <v>gear_lights</v>
      </c>
      <c r="P110" s="2" t="str">
        <f>if(isblank(rawdata!Q110),"",if(countif(Mappings!$A$6:$A$250,"="&amp;rawdata!Q110)&gt;0,vlookup(rawdata!Q110,Mappings!$A$6:$B$250,2,false),rawdata!Q110))</f>
        <v/>
      </c>
      <c r="Q110" s="2" t="str">
        <f>if(isblank(rawdata!R110),"",if(countif(Mappings!$A$6:$A$250,"="&amp;rawdata!R110)&gt;0,vlookup(rawdata!R110,Mappings!$A$6:$B$250,2,false),rawdata!R110))</f>
        <v/>
      </c>
      <c r="R110" s="2" t="str">
        <f>if(isblank(rawdata!S110),"",if(countif(Mappings!$A$6:$A$250,"="&amp;rawdata!S110)&gt;0,vlookup(rawdata!S110,Mappings!$A$6:$B$250,2,false),rawdata!S110))</f>
        <v/>
      </c>
      <c r="S110" s="2" t="str">
        <f>if(isblank(rawdata!T110),"",if(countif(Mappings!$A$6:$A$250,"="&amp;rawdata!T110)&gt;0,vlookup(rawdata!T110,Mappings!$A$6:$B$250,2,false),rawdata!T110))</f>
        <v/>
      </c>
      <c r="T110" s="2" t="str">
        <f>if(isblank(rawdata!U110),"",if(countif(Mappings!$A$6:$A$250,"="&amp;rawdata!U110)&gt;0,vlookup(rawdata!U110,Mappings!$A$6:$B$250,2,false),rawdata!U110))</f>
        <v/>
      </c>
      <c r="U110" s="2" t="str">
        <f>if(isblank(rawdata!V110),"",if(countif(Mappings!$A$6:$A$250,"="&amp;rawdata!V110)&gt;0,vlookup(rawdata!V110,Mappings!$A$6:$B$250,2,false),rawdata!V110))</f>
        <v/>
      </c>
      <c r="V110" s="2" t="str">
        <f>if(isblank(rawdata!W110),"",if(countif(Mappings!$A$6:$A$250,"="&amp;rawdata!W110)&gt;0,vlookup(rawdata!W110,Mappings!$A$6:$B$250,2,false),rawdata!W110))</f>
        <v/>
      </c>
      <c r="W110" s="2" t="str">
        <f>if(isblank(rawdata!X110),"",if(countif(Mappings!$A$6:$A$250,"="&amp;rawdata!X110)&gt;0,vlookup(rawdata!X110,Mappings!$A$6:$B$250,2,false),rawdata!X110))</f>
        <v/>
      </c>
      <c r="X110" s="2" t="str">
        <f>if(isblank(rawdata!Y110),"",if(countif(Mappings!$A$6:$A$250,"="&amp;rawdata!Y110)&gt;0,vlookup(rawdata!Y110,Mappings!$A$6:$B$250,2,false),rawdata!Y110))</f>
        <v/>
      </c>
      <c r="Y110" s="2" t="str">
        <f>if(isblank(rawdata!Z110),"",if(countif(Mappings!$A$6:$A$250,"="&amp;rawdata!Z110)&gt;0,vlookup(rawdata!Z110,Mappings!$A$6:$B$250,2,false),rawdata!Z110))</f>
        <v/>
      </c>
      <c r="Z110" s="2" t="str">
        <f>if(isblank(rawdata!AA110),"",if(countif(Mappings!$A$6:$A$250,"="&amp;rawdata!AA110)&gt;0,vlookup(rawdata!AA110,Mappings!$A$6:$B$250,2,false),rawdata!AA110))</f>
        <v/>
      </c>
      <c r="AA110" s="2" t="str">
        <f>if(isblank(rawdata!AB110),"",if(countif(Mappings!$A$6:$A$250,"="&amp;rawdata!AB110)&gt;0,vlookup(rawdata!AB110,Mappings!$A$6:$B$250,2,false),rawdata!AB110))</f>
        <v/>
      </c>
    </row>
    <row r="111">
      <c r="B111" s="2" t="str">
        <f>rawdata!C111</f>
        <v>Sea Monster Table</v>
      </c>
      <c r="C111" s="2" t="str">
        <f>rawdata!D111</f>
        <v>Gagarin</v>
      </c>
      <c r="D111" s="2" t="str">
        <f>rawdata!E111</f>
        <v>Gagarin designed an interactive table for the Sea Monsters Centre in Bildudalur Iceland. The table shows a map of Arnarfjord wherein visitors can hunt for monsters in the fjord and find tales, stories deriving from the area.</v>
      </c>
      <c r="E111" s="11" t="str">
        <f>rawdata!F111</f>
        <v>http://gagarin.is/work/sea_monster_table</v>
      </c>
      <c r="F111" s="2" t="str">
        <f>rawdata!G111</f>
        <v/>
      </c>
      <c r="G111" s="2" t="str">
        <f>rawdata!H111</f>
        <v>2010</v>
      </c>
      <c r="H111" s="2" t="str">
        <f>rawdata!I111</f>
        <v>Norway</v>
      </c>
      <c r="I111" s="2" t="str">
        <f>if(isblank(rawdata!J111),"",if(countif(Mappings!$A$6:$A$250,"="&amp;rawdata!J111)&gt;0,vlookup(rawdata!J111,Mappings!$A$6:$B$250,2,false),rawdata!J111))</f>
        <v>form_exhibition</v>
      </c>
      <c r="J111" s="2" t="str">
        <f>if(isblank(rawdata!K111),"",if(countif(Mappings!$A$6:$A$250,"="&amp;rawdata!K111)&gt;0,vlookup(rawdata!K111,Mappings!$A$6:$B$250,2,false),rawdata!K111))</f>
        <v>type_interactive</v>
      </c>
      <c r="K111" s="2" t="str">
        <f>if(isblank(rawdata!L111),"",if(countif(Mappings!$A$6:$A$250,"="&amp;rawdata!L111)&gt;0,vlookup(rawdata!L111,Mappings!$A$6:$B$250,2,false),rawdata!L111))</f>
        <v>form_installation</v>
      </c>
      <c r="L111" s="2" t="str">
        <f>if(isblank(rawdata!M111),"",if(countif(Mappings!$A$6:$A$250,"="&amp;rawdata!M111)&gt;0,vlookup(rawdata!M111,Mappings!$A$6:$B$250,2,false),rawdata!M111))</f>
        <v>function_touch</v>
      </c>
      <c r="M111" s="2" t="str">
        <f>if(isblank(rawdata!N111),"",if(countif(Mappings!$A$6:$A$250,"="&amp;rawdata!N111)&gt;0,vlookup(rawdata!N111,Mappings!$A$6:$B$250,2,false),rawdata!N111))</f>
        <v>tech_lights</v>
      </c>
      <c r="N111" s="2" t="str">
        <f>if(isblank(rawdata!O111),"",if(countif(Mappings!$A$6:$A$250,"="&amp;rawdata!O111)&gt;0,vlookup(rawdata!O111,Mappings!$A$6:$B$250,2,false),rawdata!O111))</f>
        <v>gear_projector</v>
      </c>
      <c r="O111" s="2" t="str">
        <f>if(isblank(rawdata!P111),"",if(countif(Mappings!$A$6:$A$250,"="&amp;rawdata!P111)&gt;0,vlookup(rawdata!P111,Mappings!$A$6:$B$250,2,false),rawdata!P111))</f>
        <v>type_projection</v>
      </c>
      <c r="P111" s="2" t="str">
        <f>if(isblank(rawdata!Q111),"",if(countif(Mappings!$A$6:$A$250,"="&amp;rawdata!Q111)&gt;0,vlookup(rawdata!Q111,Mappings!$A$6:$B$250,2,false),rawdata!Q111))</f>
        <v>theme_tech</v>
      </c>
      <c r="Q111" s="2" t="str">
        <f>if(isblank(rawdata!R111),"",if(countif(Mappings!$A$6:$A$250,"="&amp;rawdata!R111)&gt;0,vlookup(rawdata!R111,Mappings!$A$6:$B$250,2,false),rawdata!R111))</f>
        <v/>
      </c>
      <c r="R111" s="2" t="str">
        <f>if(isblank(rawdata!S111),"",if(countif(Mappings!$A$6:$A$250,"="&amp;rawdata!S111)&gt;0,vlookup(rawdata!S111,Mappings!$A$6:$B$250,2,false),rawdata!S111))</f>
        <v/>
      </c>
      <c r="S111" s="2" t="str">
        <f>if(isblank(rawdata!T111),"",if(countif(Mappings!$A$6:$A$250,"="&amp;rawdata!T111)&gt;0,vlookup(rawdata!T111,Mappings!$A$6:$B$250,2,false),rawdata!T111))</f>
        <v/>
      </c>
      <c r="T111" s="2" t="str">
        <f>if(isblank(rawdata!U111),"",if(countif(Mappings!$A$6:$A$250,"="&amp;rawdata!U111)&gt;0,vlookup(rawdata!U111,Mappings!$A$6:$B$250,2,false),rawdata!U111))</f>
        <v/>
      </c>
      <c r="U111" s="2" t="str">
        <f>if(isblank(rawdata!V111),"",if(countif(Mappings!$A$6:$A$250,"="&amp;rawdata!V111)&gt;0,vlookup(rawdata!V111,Mappings!$A$6:$B$250,2,false),rawdata!V111))</f>
        <v/>
      </c>
      <c r="V111" s="2" t="str">
        <f>if(isblank(rawdata!W111),"",if(countif(Mappings!$A$6:$A$250,"="&amp;rawdata!W111)&gt;0,vlookup(rawdata!W111,Mappings!$A$6:$B$250,2,false),rawdata!W111))</f>
        <v/>
      </c>
      <c r="W111" s="2" t="str">
        <f>if(isblank(rawdata!X111),"",if(countif(Mappings!$A$6:$A$250,"="&amp;rawdata!X111)&gt;0,vlookup(rawdata!X111,Mappings!$A$6:$B$250,2,false),rawdata!X111))</f>
        <v/>
      </c>
      <c r="X111" s="2" t="str">
        <f>if(isblank(rawdata!Y111),"",if(countif(Mappings!$A$6:$A$250,"="&amp;rawdata!Y111)&gt;0,vlookup(rawdata!Y111,Mappings!$A$6:$B$250,2,false),rawdata!Y111))</f>
        <v/>
      </c>
      <c r="Y111" s="2" t="str">
        <f>if(isblank(rawdata!Z111),"",if(countif(Mappings!$A$6:$A$250,"="&amp;rawdata!Z111)&gt;0,vlookup(rawdata!Z111,Mappings!$A$6:$B$250,2,false),rawdata!Z111))</f>
        <v/>
      </c>
      <c r="Z111" s="2" t="str">
        <f>if(isblank(rawdata!AA111),"",if(countif(Mappings!$A$6:$A$250,"="&amp;rawdata!AA111)&gt;0,vlookup(rawdata!AA111,Mappings!$A$6:$B$250,2,false),rawdata!AA111))</f>
        <v/>
      </c>
      <c r="AA111" s="2" t="str">
        <f>if(isblank(rawdata!AB111),"",if(countif(Mappings!$A$6:$A$250,"="&amp;rawdata!AB111)&gt;0,vlookup(rawdata!AB111,Mappings!$A$6:$B$250,2,false),rawdata!AB111))</f>
        <v/>
      </c>
    </row>
    <row r="112">
      <c r="B112" s="2" t="str">
        <f>rawdata!C112</f>
        <v>For the Good of the Nation</v>
      </c>
      <c r="C112" s="2" t="str">
        <f>rawdata!D112</f>
        <v>Gagarin</v>
      </c>
      <c r="D112" s="2" t="str">
        <f>rawdata!E112</f>
        <v>An exhibition to mark the bicentenary of the birth of Jón Sigurðsson, Iceland‘s national hero, opened at the Hrafnseyri Festival, the 17th of June 2011. </v>
      </c>
      <c r="E112" s="11" t="str">
        <f>rawdata!F112</f>
        <v>http://gagarin.is/work/for_the_good_of_the_nation</v>
      </c>
      <c r="F112" s="2" t="str">
        <f>rawdata!G112</f>
        <v/>
      </c>
      <c r="G112" s="2" t="str">
        <f>rawdata!H112</f>
        <v>2011</v>
      </c>
      <c r="H112" s="2" t="str">
        <f>rawdata!I112</f>
        <v>Iceland</v>
      </c>
      <c r="I112" s="2" t="str">
        <f>if(isblank(rawdata!J112),"",if(countif(Mappings!$A$6:$A$250,"="&amp;rawdata!J112)&gt;0,vlookup(rawdata!J112,Mappings!$A$6:$B$250,2,false),rawdata!J112))</f>
        <v>form_exhibition</v>
      </c>
      <c r="J112" s="2" t="str">
        <f>if(isblank(rawdata!K112),"",if(countif(Mappings!$A$6:$A$250,"="&amp;rawdata!K112)&gt;0,vlookup(rawdata!K112,Mappings!$A$6:$B$250,2,false),rawdata!K112))</f>
        <v>type_interactive</v>
      </c>
      <c r="K112" s="2" t="str">
        <f>if(isblank(rawdata!L112),"",if(countif(Mappings!$A$6:$A$250,"="&amp;rawdata!L112)&gt;0,vlookup(rawdata!L112,Mappings!$A$6:$B$250,2,false),rawdata!L112))</f>
        <v>form_installation</v>
      </c>
      <c r="L112" s="2" t="str">
        <f>if(isblank(rawdata!M112),"",if(countif(Mappings!$A$6:$A$250,"="&amp;rawdata!M112)&gt;0,vlookup(rawdata!M112,Mappings!$A$6:$B$250,2,false),rawdata!M112))</f>
        <v>function_touch</v>
      </c>
      <c r="M112" s="2" t="str">
        <f>if(isblank(rawdata!N112),"",if(countif(Mappings!$A$6:$A$250,"="&amp;rawdata!N112)&gt;0,vlookup(rawdata!N112,Mappings!$A$6:$B$250,2,false),rawdata!N112))</f>
        <v>form_signage</v>
      </c>
      <c r="N112" s="2" t="str">
        <f>if(isblank(rawdata!O112),"",if(countif(Mappings!$A$6:$A$250,"="&amp;rawdata!O112)&gt;0,vlookup(rawdata!O112,Mappings!$A$6:$B$250,2,false),rawdata!O112))</f>
        <v>tech_screen</v>
      </c>
      <c r="O112" s="2" t="str">
        <f>if(isblank(rawdata!P112),"",if(countif(Mappings!$A$6:$A$250,"="&amp;rawdata!P112)&gt;0,vlookup(rawdata!P112,Mappings!$A$6:$B$250,2,false),rawdata!P112))</f>
        <v>theme_historical</v>
      </c>
      <c r="P112" s="2" t="str">
        <f>if(isblank(rawdata!Q112),"",if(countif(Mappings!$A$6:$A$250,"="&amp;rawdata!Q112)&gt;0,vlookup(rawdata!Q112,Mappings!$A$6:$B$250,2,false),rawdata!Q112))</f>
        <v>gear_screen</v>
      </c>
      <c r="Q112" s="2" t="str">
        <f>if(isblank(rawdata!R112),"",if(countif(Mappings!$A$6:$A$250,"="&amp;rawdata!R112)&gt;0,vlookup(rawdata!R112,Mappings!$A$6:$B$250,2,false),rawdata!R112))</f>
        <v/>
      </c>
      <c r="R112" s="2" t="str">
        <f>if(isblank(rawdata!S112),"",if(countif(Mappings!$A$6:$A$250,"="&amp;rawdata!S112)&gt;0,vlookup(rawdata!S112,Mappings!$A$6:$B$250,2,false),rawdata!S112))</f>
        <v/>
      </c>
      <c r="S112" s="2" t="str">
        <f>if(isblank(rawdata!T112),"",if(countif(Mappings!$A$6:$A$250,"="&amp;rawdata!T112)&gt;0,vlookup(rawdata!T112,Mappings!$A$6:$B$250,2,false),rawdata!T112))</f>
        <v/>
      </c>
      <c r="T112" s="2" t="str">
        <f>if(isblank(rawdata!U112),"",if(countif(Mappings!$A$6:$A$250,"="&amp;rawdata!U112)&gt;0,vlookup(rawdata!U112,Mappings!$A$6:$B$250,2,false),rawdata!U112))</f>
        <v/>
      </c>
      <c r="U112" s="2" t="str">
        <f>if(isblank(rawdata!V112),"",if(countif(Mappings!$A$6:$A$250,"="&amp;rawdata!V112)&gt;0,vlookup(rawdata!V112,Mappings!$A$6:$B$250,2,false),rawdata!V112))</f>
        <v/>
      </c>
      <c r="V112" s="2" t="str">
        <f>if(isblank(rawdata!W112),"",if(countif(Mappings!$A$6:$A$250,"="&amp;rawdata!W112)&gt;0,vlookup(rawdata!W112,Mappings!$A$6:$B$250,2,false),rawdata!W112))</f>
        <v/>
      </c>
      <c r="W112" s="2" t="str">
        <f>if(isblank(rawdata!X112),"",if(countif(Mappings!$A$6:$A$250,"="&amp;rawdata!X112)&gt;0,vlookup(rawdata!X112,Mappings!$A$6:$B$250,2,false),rawdata!X112))</f>
        <v/>
      </c>
      <c r="X112" s="2" t="str">
        <f>if(isblank(rawdata!Y112),"",if(countif(Mappings!$A$6:$A$250,"="&amp;rawdata!Y112)&gt;0,vlookup(rawdata!Y112,Mappings!$A$6:$B$250,2,false),rawdata!Y112))</f>
        <v/>
      </c>
      <c r="Y112" s="2" t="str">
        <f>if(isblank(rawdata!Z112),"",if(countif(Mappings!$A$6:$A$250,"="&amp;rawdata!Z112)&gt;0,vlookup(rawdata!Z112,Mappings!$A$6:$B$250,2,false),rawdata!Z112))</f>
        <v/>
      </c>
      <c r="Z112" s="2" t="str">
        <f>if(isblank(rawdata!AA112),"",if(countif(Mappings!$A$6:$A$250,"="&amp;rawdata!AA112)&gt;0,vlookup(rawdata!AA112,Mappings!$A$6:$B$250,2,false),rawdata!AA112))</f>
        <v/>
      </c>
      <c r="AA112" s="2" t="str">
        <f>if(isblank(rawdata!AB112),"",if(countif(Mappings!$A$6:$A$250,"="&amp;rawdata!AB112)&gt;0,vlookup(rawdata!AB112,Mappings!$A$6:$B$250,2,false),rawdata!AB112))</f>
        <v/>
      </c>
    </row>
    <row r="113">
      <c r="B113" s="2" t="str">
        <f>rawdata!C113</f>
        <v>Create-O-Mat</v>
      </c>
      <c r="C113" s="2" t="str">
        <f>rawdata!D113</f>
        <v>Gagarin</v>
      </c>
      <c r="D113" s="2" t="str">
        <f>rawdata!E113</f>
        <v>Gagarin have made a free mobile/pad application to help creative thinkers become more creative!</v>
      </c>
      <c r="E113" s="11" t="str">
        <f>rawdata!F113</f>
        <v>http://gagarin.is/work/create_o_mat</v>
      </c>
      <c r="F113" s="2" t="str">
        <f>rawdata!G113</f>
        <v/>
      </c>
      <c r="G113" s="2" t="str">
        <f>rawdata!H113</f>
        <v>?</v>
      </c>
      <c r="H113" s="2" t="str">
        <f>rawdata!I113</f>
        <v>Norway</v>
      </c>
      <c r="I113" s="2" t="str">
        <f>if(isblank(rawdata!J113),"",if(countif(Mappings!$A$6:$A$250,"="&amp;rawdata!J113)&gt;0,vlookup(rawdata!J113,Mappings!$A$6:$B$250,2,false),rawdata!J113))</f>
        <v>form_app</v>
      </c>
      <c r="J113" s="2" t="str">
        <f>if(isblank(rawdata!K113),"",if(countif(Mappings!$A$6:$A$250,"="&amp;rawdata!K113)&gt;0,vlookup(rawdata!K113,Mappings!$A$6:$B$250,2,false),rawdata!K113))</f>
        <v>type_interactive</v>
      </c>
      <c r="K113" s="2" t="str">
        <f>if(isblank(rawdata!L113),"",if(countif(Mappings!$A$6:$A$250,"="&amp;rawdata!L113)&gt;0,vlookup(rawdata!L113,Mappings!$A$6:$B$250,2,false),rawdata!L113))</f>
        <v>function_touch</v>
      </c>
      <c r="L113" s="2" t="str">
        <f>if(isblank(rawdata!M113),"",if(countif(Mappings!$A$6:$A$250,"="&amp;rawdata!M113)&gt;0,vlookup(rawdata!M113,Mappings!$A$6:$B$250,2,false),rawdata!M113))</f>
        <v>theme_tech</v>
      </c>
      <c r="M113" s="2" t="str">
        <f>if(isblank(rawdata!N113),"",if(countif(Mappings!$A$6:$A$250,"="&amp;rawdata!N113)&gt;0,vlookup(rawdata!N113,Mappings!$A$6:$B$250,2,false),rawdata!N113))</f>
        <v>tech_screen</v>
      </c>
      <c r="N113" s="2" t="str">
        <f>if(isblank(rawdata!O113),"",if(countif(Mappings!$A$6:$A$250,"="&amp;rawdata!O113)&gt;0,vlookup(rawdata!O113,Mappings!$A$6:$B$250,2,false),rawdata!O113))</f>
        <v>gear_screen</v>
      </c>
      <c r="O113" s="2" t="str">
        <f>if(isblank(rawdata!P113),"",if(countif(Mappings!$A$6:$A$250,"="&amp;rawdata!P113)&gt;0,vlookup(rawdata!P113,Mappings!$A$6:$B$250,2,false),rawdata!P113))</f>
        <v/>
      </c>
      <c r="P113" s="2" t="str">
        <f>if(isblank(rawdata!Q113),"",if(countif(Mappings!$A$6:$A$250,"="&amp;rawdata!Q113)&gt;0,vlookup(rawdata!Q113,Mappings!$A$6:$B$250,2,false),rawdata!Q113))</f>
        <v/>
      </c>
      <c r="Q113" s="2" t="str">
        <f>if(isblank(rawdata!R113),"",if(countif(Mappings!$A$6:$A$250,"="&amp;rawdata!R113)&gt;0,vlookup(rawdata!R113,Mappings!$A$6:$B$250,2,false),rawdata!R113))</f>
        <v/>
      </c>
      <c r="R113" s="2" t="str">
        <f>if(isblank(rawdata!S113),"",if(countif(Mappings!$A$6:$A$250,"="&amp;rawdata!S113)&gt;0,vlookup(rawdata!S113,Mappings!$A$6:$B$250,2,false),rawdata!S113))</f>
        <v/>
      </c>
      <c r="S113" s="2" t="str">
        <f>if(isblank(rawdata!T113),"",if(countif(Mappings!$A$6:$A$250,"="&amp;rawdata!T113)&gt;0,vlookup(rawdata!T113,Mappings!$A$6:$B$250,2,false),rawdata!T113))</f>
        <v/>
      </c>
      <c r="T113" s="2" t="str">
        <f>if(isblank(rawdata!U113),"",if(countif(Mappings!$A$6:$A$250,"="&amp;rawdata!U113)&gt;0,vlookup(rawdata!U113,Mappings!$A$6:$B$250,2,false),rawdata!U113))</f>
        <v/>
      </c>
      <c r="U113" s="2" t="str">
        <f>if(isblank(rawdata!V113),"",if(countif(Mappings!$A$6:$A$250,"="&amp;rawdata!V113)&gt;0,vlookup(rawdata!V113,Mappings!$A$6:$B$250,2,false),rawdata!V113))</f>
        <v/>
      </c>
      <c r="V113" s="2" t="str">
        <f>if(isblank(rawdata!W113),"",if(countif(Mappings!$A$6:$A$250,"="&amp;rawdata!W113)&gt;0,vlookup(rawdata!W113,Mappings!$A$6:$B$250,2,false),rawdata!W113))</f>
        <v/>
      </c>
      <c r="W113" s="2" t="str">
        <f>if(isblank(rawdata!X113),"",if(countif(Mappings!$A$6:$A$250,"="&amp;rawdata!X113)&gt;0,vlookup(rawdata!X113,Mappings!$A$6:$B$250,2,false),rawdata!X113))</f>
        <v/>
      </c>
      <c r="X113" s="2" t="str">
        <f>if(isblank(rawdata!Y113),"",if(countif(Mappings!$A$6:$A$250,"="&amp;rawdata!Y113)&gt;0,vlookup(rawdata!Y113,Mappings!$A$6:$B$250,2,false),rawdata!Y113))</f>
        <v/>
      </c>
      <c r="Y113" s="2" t="str">
        <f>if(isblank(rawdata!Z113),"",if(countif(Mappings!$A$6:$A$250,"="&amp;rawdata!Z113)&gt;0,vlookup(rawdata!Z113,Mappings!$A$6:$B$250,2,false),rawdata!Z113))</f>
        <v/>
      </c>
      <c r="Z113" s="2" t="str">
        <f>if(isblank(rawdata!AA113),"",if(countif(Mappings!$A$6:$A$250,"="&amp;rawdata!AA113)&gt;0,vlookup(rawdata!AA113,Mappings!$A$6:$B$250,2,false),rawdata!AA113))</f>
        <v/>
      </c>
      <c r="AA113" s="2" t="str">
        <f>if(isblank(rawdata!AB113),"",if(countif(Mappings!$A$6:$A$250,"="&amp;rawdata!AB113)&gt;0,vlookup(rawdata!AB113,Mappings!$A$6:$B$250,2,false),rawdata!AB113))</f>
        <v/>
      </c>
    </row>
    <row r="114">
      <c r="B114" s="2" t="str">
        <f>rawdata!C114</f>
        <v>Gulatinget Exhibition Design</v>
      </c>
      <c r="C114" s="2" t="str">
        <f>rawdata!D114</f>
        <v>Gagarin</v>
      </c>
      <c r="D114" s="2" t="str">
        <f>rawdata!E114</f>
        <v>Gulatinget is Norway's oldest and largest regional Thing site. It was an assembly and a court of Law in 900-1300 a.d. and it´s lawbook is the foundation for other Nordic law. Gagarin was faced with the challenge of designing an exhibition on the Thing site where there were neither artifacts nor much known about the Thing in general. </v>
      </c>
      <c r="E114" s="11" t="str">
        <f>rawdata!F114</f>
        <v>http://gagarin.is/work/gulatinget_exhibition_design</v>
      </c>
      <c r="F114" s="2" t="str">
        <f>rawdata!G114</f>
        <v/>
      </c>
      <c r="G114" s="2" t="str">
        <f>rawdata!H114</f>
        <v>?</v>
      </c>
      <c r="H114" s="2" t="str">
        <f>rawdata!I114</f>
        <v>Norway</v>
      </c>
      <c r="I114" s="2" t="str">
        <f>if(isblank(rawdata!J114),"",if(countif(Mappings!$A$6:$A$250,"="&amp;rawdata!J114)&gt;0,vlookup(rawdata!J114,Mappings!$A$6:$B$250,2,false),rawdata!J114))</f>
        <v>form_exhibition</v>
      </c>
      <c r="J114" s="2" t="str">
        <f>if(isblank(rawdata!K114),"",if(countif(Mappings!$A$6:$A$250,"="&amp;rawdata!K114)&gt;0,vlookup(rawdata!K114,Mappings!$A$6:$B$250,2,false),rawdata!K114))</f>
        <v>type_interactive</v>
      </c>
      <c r="K114" s="2" t="str">
        <f>if(isblank(rawdata!L114),"",if(countif(Mappings!$A$6:$A$250,"="&amp;rawdata!L114)&gt;0,vlookup(rawdata!L114,Mappings!$A$6:$B$250,2,false),rawdata!L114))</f>
        <v>form_installation</v>
      </c>
      <c r="L114" s="2" t="str">
        <f>if(isblank(rawdata!M114),"",if(countif(Mappings!$A$6:$A$250,"="&amp;rawdata!M114)&gt;0,vlookup(rawdata!M114,Mappings!$A$6:$B$250,2,false),rawdata!M114))</f>
        <v>function_touch</v>
      </c>
      <c r="M114" s="2" t="str">
        <f>if(isblank(rawdata!N114),"",if(countif(Mappings!$A$6:$A$250,"="&amp;rawdata!N114)&gt;0,vlookup(rawdata!N114,Mappings!$A$6:$B$250,2,false),rawdata!N114))</f>
        <v>theme_historical</v>
      </c>
      <c r="N114" s="2" t="str">
        <f>if(isblank(rawdata!O114),"",if(countif(Mappings!$A$6:$A$250,"="&amp;rawdata!O114)&gt;0,vlookup(rawdata!O114,Mappings!$A$6:$B$250,2,false),rawdata!O114))</f>
        <v>gear_screen</v>
      </c>
      <c r="O114" s="2" t="str">
        <f>if(isblank(rawdata!P114),"",if(countif(Mappings!$A$6:$A$250,"="&amp;rawdata!P114)&gt;0,vlookup(rawdata!P114,Mappings!$A$6:$B$250,2,false),rawdata!P114))</f>
        <v>tech_screen</v>
      </c>
      <c r="P114" s="2" t="str">
        <f>if(isblank(rawdata!Q114),"",if(countif(Mappings!$A$6:$A$250,"="&amp;rawdata!Q114)&gt;0,vlookup(rawdata!Q114,Mappings!$A$6:$B$250,2,false),rawdata!Q114))</f>
        <v/>
      </c>
      <c r="Q114" s="2" t="str">
        <f>if(isblank(rawdata!R114),"",if(countif(Mappings!$A$6:$A$250,"="&amp;rawdata!R114)&gt;0,vlookup(rawdata!R114,Mappings!$A$6:$B$250,2,false),rawdata!R114))</f>
        <v/>
      </c>
      <c r="R114" s="2" t="str">
        <f>if(isblank(rawdata!S114),"",if(countif(Mappings!$A$6:$A$250,"="&amp;rawdata!S114)&gt;0,vlookup(rawdata!S114,Mappings!$A$6:$B$250,2,false),rawdata!S114))</f>
        <v/>
      </c>
      <c r="S114" s="2" t="str">
        <f>if(isblank(rawdata!T114),"",if(countif(Mappings!$A$6:$A$250,"="&amp;rawdata!T114)&gt;0,vlookup(rawdata!T114,Mappings!$A$6:$B$250,2,false),rawdata!T114))</f>
        <v/>
      </c>
      <c r="T114" s="2" t="str">
        <f>if(isblank(rawdata!U114),"",if(countif(Mappings!$A$6:$A$250,"="&amp;rawdata!U114)&gt;0,vlookup(rawdata!U114,Mappings!$A$6:$B$250,2,false),rawdata!U114))</f>
        <v/>
      </c>
      <c r="U114" s="2" t="str">
        <f>if(isblank(rawdata!V114),"",if(countif(Mappings!$A$6:$A$250,"="&amp;rawdata!V114)&gt;0,vlookup(rawdata!V114,Mappings!$A$6:$B$250,2,false),rawdata!V114))</f>
        <v/>
      </c>
      <c r="V114" s="2" t="str">
        <f>if(isblank(rawdata!W114),"",if(countif(Mappings!$A$6:$A$250,"="&amp;rawdata!W114)&gt;0,vlookup(rawdata!W114,Mappings!$A$6:$B$250,2,false),rawdata!W114))</f>
        <v/>
      </c>
      <c r="W114" s="2" t="str">
        <f>if(isblank(rawdata!X114),"",if(countif(Mappings!$A$6:$A$250,"="&amp;rawdata!X114)&gt;0,vlookup(rawdata!X114,Mappings!$A$6:$B$250,2,false),rawdata!X114))</f>
        <v/>
      </c>
      <c r="X114" s="2" t="str">
        <f>if(isblank(rawdata!Y114),"",if(countif(Mappings!$A$6:$A$250,"="&amp;rawdata!Y114)&gt;0,vlookup(rawdata!Y114,Mappings!$A$6:$B$250,2,false),rawdata!Y114))</f>
        <v/>
      </c>
      <c r="Y114" s="2" t="str">
        <f>if(isblank(rawdata!Z114),"",if(countif(Mappings!$A$6:$A$250,"="&amp;rawdata!Z114)&gt;0,vlookup(rawdata!Z114,Mappings!$A$6:$B$250,2,false),rawdata!Z114))</f>
        <v/>
      </c>
      <c r="Z114" s="2" t="str">
        <f>if(isblank(rawdata!AA114),"",if(countif(Mappings!$A$6:$A$250,"="&amp;rawdata!AA114)&gt;0,vlookup(rawdata!AA114,Mappings!$A$6:$B$250,2,false),rawdata!AA114))</f>
        <v/>
      </c>
      <c r="AA114" s="2" t="str">
        <f>if(isblank(rawdata!AB114),"",if(countif(Mappings!$A$6:$A$250,"="&amp;rawdata!AB114)&gt;0,vlookup(rawdata!AB114,Mappings!$A$6:$B$250,2,false),rawdata!AB114))</f>
        <v/>
      </c>
    </row>
    <row r="115">
      <c r="B115" s="2" t="str">
        <f>rawdata!C115</f>
        <v>The National Museum</v>
      </c>
      <c r="C115" s="2" t="str">
        <f>rawdata!D115</f>
        <v>Gagarin</v>
      </c>
      <c r="D115" s="2" t="str">
        <f>rawdata!E115</f>
        <v>In the design of a new exhibition for the National Museum, interactive media was included as a form for interpretation. Gagarin produced 15 installations on various subjects to deepen the understanding of the artefacts on display and Iceland´s history.</v>
      </c>
      <c r="E115" s="11" t="str">
        <f>rawdata!F115</f>
        <v>http://gagarin.is/work/the_national_museum</v>
      </c>
      <c r="F115" s="2" t="str">
        <f>rawdata!G115</f>
        <v/>
      </c>
      <c r="G115" s="2" t="str">
        <f>rawdata!H115</f>
        <v>2005</v>
      </c>
      <c r="H115" s="2" t="str">
        <f>rawdata!I115</f>
        <v>Iceland</v>
      </c>
      <c r="I115" s="2" t="str">
        <f>if(isblank(rawdata!J115),"",if(countif(Mappings!$A$6:$A$250,"="&amp;rawdata!J115)&gt;0,vlookup(rawdata!J115,Mappings!$A$6:$B$250,2,false),rawdata!J115))</f>
        <v>form_exhibition</v>
      </c>
      <c r="J115" s="2" t="str">
        <f>if(isblank(rawdata!K115),"",if(countif(Mappings!$A$6:$A$250,"="&amp;rawdata!K115)&gt;0,vlookup(rawdata!K115,Mappings!$A$6:$B$250,2,false),rawdata!K115))</f>
        <v>type_interactive</v>
      </c>
      <c r="K115" s="2" t="str">
        <f>if(isblank(rawdata!L115),"",if(countif(Mappings!$A$6:$A$250,"="&amp;rawdata!L115)&gt;0,vlookup(rawdata!L115,Mappings!$A$6:$B$250,2,false),rawdata!L115))</f>
        <v>form_installation</v>
      </c>
      <c r="L115" s="2" t="str">
        <f>if(isblank(rawdata!M115),"",if(countif(Mappings!$A$6:$A$250,"="&amp;rawdata!M115)&gt;0,vlookup(rawdata!M115,Mappings!$A$6:$B$250,2,false),rawdata!M115))</f>
        <v>function_touch</v>
      </c>
      <c r="M115" s="2" t="str">
        <f>if(isblank(rawdata!N115),"",if(countif(Mappings!$A$6:$A$250,"="&amp;rawdata!N115)&gt;0,vlookup(rawdata!N115,Mappings!$A$6:$B$250,2,false),rawdata!N115))</f>
        <v>theme_historical</v>
      </c>
      <c r="N115" s="2" t="str">
        <f>if(isblank(rawdata!O115),"",if(countif(Mappings!$A$6:$A$250,"="&amp;rawdata!O115)&gt;0,vlookup(rawdata!O115,Mappings!$A$6:$B$250,2,false),rawdata!O115))</f>
        <v>gear_screen</v>
      </c>
      <c r="O115" s="2" t="str">
        <f>if(isblank(rawdata!P115),"",if(countif(Mappings!$A$6:$A$250,"="&amp;rawdata!P115)&gt;0,vlookup(rawdata!P115,Mappings!$A$6:$B$250,2,false),rawdata!P115))</f>
        <v>tech_screen</v>
      </c>
      <c r="P115" s="2" t="str">
        <f>if(isblank(rawdata!Q115),"",if(countif(Mappings!$A$6:$A$250,"="&amp;rawdata!Q115)&gt;0,vlookup(rawdata!Q115,Mappings!$A$6:$B$250,2,false),rawdata!Q115))</f>
        <v/>
      </c>
      <c r="Q115" s="2" t="str">
        <f>if(isblank(rawdata!R115),"",if(countif(Mappings!$A$6:$A$250,"="&amp;rawdata!R115)&gt;0,vlookup(rawdata!R115,Mappings!$A$6:$B$250,2,false),rawdata!R115))</f>
        <v/>
      </c>
      <c r="R115" s="2" t="str">
        <f>if(isblank(rawdata!S115),"",if(countif(Mappings!$A$6:$A$250,"="&amp;rawdata!S115)&gt;0,vlookup(rawdata!S115,Mappings!$A$6:$B$250,2,false),rawdata!S115))</f>
        <v/>
      </c>
      <c r="S115" s="2" t="str">
        <f>if(isblank(rawdata!T115),"",if(countif(Mappings!$A$6:$A$250,"="&amp;rawdata!T115)&gt;0,vlookup(rawdata!T115,Mappings!$A$6:$B$250,2,false),rawdata!T115))</f>
        <v/>
      </c>
      <c r="T115" s="2" t="str">
        <f>if(isblank(rawdata!U115),"",if(countif(Mappings!$A$6:$A$250,"="&amp;rawdata!U115)&gt;0,vlookup(rawdata!U115,Mappings!$A$6:$B$250,2,false),rawdata!U115))</f>
        <v/>
      </c>
      <c r="U115" s="2" t="str">
        <f>if(isblank(rawdata!V115),"",if(countif(Mappings!$A$6:$A$250,"="&amp;rawdata!V115)&gt;0,vlookup(rawdata!V115,Mappings!$A$6:$B$250,2,false),rawdata!V115))</f>
        <v/>
      </c>
      <c r="V115" s="2" t="str">
        <f>if(isblank(rawdata!W115),"",if(countif(Mappings!$A$6:$A$250,"="&amp;rawdata!W115)&gt;0,vlookup(rawdata!W115,Mappings!$A$6:$B$250,2,false),rawdata!W115))</f>
        <v/>
      </c>
      <c r="W115" s="2" t="str">
        <f>if(isblank(rawdata!X115),"",if(countif(Mappings!$A$6:$A$250,"="&amp;rawdata!X115)&gt;0,vlookup(rawdata!X115,Mappings!$A$6:$B$250,2,false),rawdata!X115))</f>
        <v/>
      </c>
      <c r="X115" s="2" t="str">
        <f>if(isblank(rawdata!Y115),"",if(countif(Mappings!$A$6:$A$250,"="&amp;rawdata!Y115)&gt;0,vlookup(rawdata!Y115,Mappings!$A$6:$B$250,2,false),rawdata!Y115))</f>
        <v/>
      </c>
      <c r="Y115" s="2" t="str">
        <f>if(isblank(rawdata!Z115),"",if(countif(Mappings!$A$6:$A$250,"="&amp;rawdata!Z115)&gt;0,vlookup(rawdata!Z115,Mappings!$A$6:$B$250,2,false),rawdata!Z115))</f>
        <v/>
      </c>
      <c r="Z115" s="2" t="str">
        <f>if(isblank(rawdata!AA115),"",if(countif(Mappings!$A$6:$A$250,"="&amp;rawdata!AA115)&gt;0,vlookup(rawdata!AA115,Mappings!$A$6:$B$250,2,false),rawdata!AA115))</f>
        <v/>
      </c>
      <c r="AA115" s="2" t="str">
        <f>if(isblank(rawdata!AB115),"",if(countif(Mappings!$A$6:$A$250,"="&amp;rawdata!AB115)&gt;0,vlookup(rawdata!AB115,Mappings!$A$6:$B$250,2,false),rawdata!AB115))</f>
        <v/>
      </c>
    </row>
    <row r="116">
      <c r="B116" s="2" t="str">
        <f>rawdata!C116</f>
        <v>NBA League Pass </v>
      </c>
      <c r="C116" s="2" t="str">
        <f>rawdata!D116</f>
        <v>Crafted</v>
      </c>
      <c r="D116" s="2" t="str">
        <f>rawdata!E116</f>
        <v>The NBA League Pass provides basketball fans with a platform to view any game, anywhere, any time. To prepare for the upcoming season, the NBA reached out to Crafted to redesign the global League Pass website, along with multiple supporting creative campaigns, aimed at driving subscriptions throughout the NBA season.</v>
      </c>
      <c r="E116" s="11" t="str">
        <f>rawdata!F116</f>
        <v>https://www.craftedny.com/work.php/?w=NBA</v>
      </c>
      <c r="F116" s="2" t="str">
        <f>rawdata!G116</f>
        <v/>
      </c>
      <c r="G116" s="2" t="str">
        <f>rawdata!H116</f>
        <v>2015</v>
      </c>
      <c r="H116" s="2" t="str">
        <f>rawdata!I116</f>
        <v>New York, USA</v>
      </c>
      <c r="I116" s="2" t="str">
        <f>if(isblank(rawdata!J116),"",if(countif(Mappings!$A$6:$A$250,"="&amp;rawdata!J116)&gt;0,vlookup(rawdata!J116,Mappings!$A$6:$B$250,2,false),rawdata!J116))</f>
        <v>form_app</v>
      </c>
      <c r="J116" s="2" t="str">
        <f>if(isblank(rawdata!K116),"",if(countif(Mappings!$A$6:$A$250,"="&amp;rawdata!K116)&gt;0,vlookup(rawdata!K116,Mappings!$A$6:$B$250,2,false),rawdata!K116))</f>
        <v>type_interactive</v>
      </c>
      <c r="K116" s="2" t="str">
        <f>if(isblank(rawdata!L116),"",if(countif(Mappings!$A$6:$A$250,"="&amp;rawdata!L116)&gt;0,vlookup(rawdata!L116,Mappings!$A$6:$B$250,2,false),rawdata!L116))</f>
        <v>function_touch</v>
      </c>
      <c r="L116" s="2" t="str">
        <f>if(isblank(rawdata!L116),"",if(countif(Mappings!$A$6:$A$250,"="&amp;rawdata!L116)&gt;0,vlookup(rawdata!L116,Mappings!$A$6:$B$250,2,false),rawdata!L116))</f>
        <v>function_touch</v>
      </c>
      <c r="M116" s="2" t="str">
        <f>if(isblank(rawdata!N116),"",if(countif(Mappings!$A$6:$A$250,"="&amp;rawdata!N116)&gt;0,vlookup(rawdata!N116,Mappings!$A$6:$B$250,2,false),rawdata!N116))</f>
        <v>tech_screen</v>
      </c>
      <c r="N116" s="2" t="str">
        <f>if(isblank(rawdata!O116),"",if(countif(Mappings!$A$6:$A$250,"="&amp;rawdata!O116)&gt;0,vlookup(rawdata!O116,Mappings!$A$6:$B$250,2,false),rawdata!O116))</f>
        <v>gear_screen</v>
      </c>
      <c r="O116" s="2" t="str">
        <f>if(isblank(rawdata!P116),"",if(countif(Mappings!$A$6:$A$250,"="&amp;rawdata!P116)&gt;0,vlookup(rawdata!P116,Mappings!$A$6:$B$250,2,false),rawdata!P116))</f>
        <v/>
      </c>
      <c r="P116" s="2" t="str">
        <f>if(isblank(rawdata!Q116),"",if(countif(Mappings!$A$6:$A$250,"="&amp;rawdata!Q116)&gt;0,vlookup(rawdata!Q116,Mappings!$A$6:$B$250,2,false),rawdata!Q116))</f>
        <v/>
      </c>
      <c r="Q116" s="2" t="str">
        <f>if(isblank(rawdata!R116),"",if(countif(Mappings!$A$6:$A$250,"="&amp;rawdata!R116)&gt;0,vlookup(rawdata!R116,Mappings!$A$6:$B$250,2,false),rawdata!R116))</f>
        <v/>
      </c>
      <c r="R116" s="2" t="str">
        <f>if(isblank(rawdata!S116),"",if(countif(Mappings!$A$6:$A$250,"="&amp;rawdata!S116)&gt;0,vlookup(rawdata!S116,Mappings!$A$6:$B$250,2,false),rawdata!S116))</f>
        <v/>
      </c>
      <c r="S116" s="2" t="str">
        <f>if(isblank(rawdata!T116),"",if(countif(Mappings!$A$6:$A$250,"="&amp;rawdata!T116)&gt;0,vlookup(rawdata!T116,Mappings!$A$6:$B$250,2,false),rawdata!T116))</f>
        <v/>
      </c>
      <c r="T116" s="2" t="str">
        <f>if(isblank(rawdata!U116),"",if(countif(Mappings!$A$6:$A$250,"="&amp;rawdata!U116)&gt;0,vlookup(rawdata!U116,Mappings!$A$6:$B$250,2,false),rawdata!U116))</f>
        <v/>
      </c>
      <c r="U116" s="2" t="str">
        <f>if(isblank(rawdata!V116),"",if(countif(Mappings!$A$6:$A$250,"="&amp;rawdata!V116)&gt;0,vlookup(rawdata!V116,Mappings!$A$6:$B$250,2,false),rawdata!V116))</f>
        <v/>
      </c>
      <c r="V116" s="2" t="str">
        <f>if(isblank(rawdata!W116),"",if(countif(Mappings!$A$6:$A$250,"="&amp;rawdata!W116)&gt;0,vlookup(rawdata!W116,Mappings!$A$6:$B$250,2,false),rawdata!W116))</f>
        <v/>
      </c>
      <c r="W116" s="2" t="str">
        <f>if(isblank(rawdata!X116),"",if(countif(Mappings!$A$6:$A$250,"="&amp;rawdata!X116)&gt;0,vlookup(rawdata!X116,Mappings!$A$6:$B$250,2,false),rawdata!X116))</f>
        <v/>
      </c>
      <c r="X116" s="2" t="str">
        <f>if(isblank(rawdata!Y116),"",if(countif(Mappings!$A$6:$A$250,"="&amp;rawdata!Y116)&gt;0,vlookup(rawdata!Y116,Mappings!$A$6:$B$250,2,false),rawdata!Y116))</f>
        <v/>
      </c>
      <c r="Y116" s="2" t="str">
        <f>if(isblank(rawdata!Z116),"",if(countif(Mappings!$A$6:$A$250,"="&amp;rawdata!Z116)&gt;0,vlookup(rawdata!Z116,Mappings!$A$6:$B$250,2,false),rawdata!Z116))</f>
        <v/>
      </c>
      <c r="Z116" s="2" t="str">
        <f>if(isblank(rawdata!AA116),"",if(countif(Mappings!$A$6:$A$250,"="&amp;rawdata!AA116)&gt;0,vlookup(rawdata!AA116,Mappings!$A$6:$B$250,2,false),rawdata!AA116))</f>
        <v/>
      </c>
      <c r="AA116" s="2" t="str">
        <f>if(isblank(rawdata!AB116),"",if(countif(Mappings!$A$6:$A$250,"="&amp;rawdata!AB116)&gt;0,vlookup(rawdata!AB116,Mappings!$A$6:$B$250,2,false),rawdata!AB116))</f>
        <v/>
      </c>
    </row>
    <row r="117">
      <c r="B117" s="2" t="str">
        <f>rawdata!C117</f>
        <v>New York Times Corporate Digital Subscriptions Site</v>
      </c>
      <c r="C117" s="2" t="str">
        <f>rawdata!D117</f>
        <v>Crafted</v>
      </c>
      <c r="D117" s="2" t="str">
        <f>rawdata!E117</f>
        <v>Crafted was approached by The New York Times to UX, Design and Develop a fresh new approach to their Global Corporate Subscriptions site. A fully customizable, responsive experience was created, highlighting the benefits of Times subscriptions based on each visitor’s industry.</v>
      </c>
      <c r="E117" s="11" t="str">
        <f>rawdata!F117</f>
        <v>https://www.craftedny.com/work.php/?w=NewYorkTimes</v>
      </c>
      <c r="F117" s="2" t="str">
        <f>rawdata!G117</f>
        <v/>
      </c>
      <c r="G117" s="2" t="str">
        <f>rawdata!H117</f>
        <v>2015</v>
      </c>
      <c r="H117" s="2" t="str">
        <f>rawdata!I117</f>
        <v>New York, USA</v>
      </c>
      <c r="I117" s="2" t="str">
        <f>if(isblank(rawdata!J117),"",if(countif(Mappings!$A$6:$A$250,"="&amp;rawdata!J117)&gt;0,vlookup(rawdata!J117,Mappings!$A$6:$B$250,2,false),rawdata!J117))</f>
        <v>form_app</v>
      </c>
      <c r="J117" s="2" t="str">
        <f>if(isblank(rawdata!K117),"",if(countif(Mappings!$A$6:$A$250,"="&amp;rawdata!K117)&gt;0,vlookup(rawdata!K117,Mappings!$A$6:$B$250,2,false),rawdata!K117))</f>
        <v>type_interactive</v>
      </c>
      <c r="K117" s="2" t="str">
        <f>if(isblank(rawdata!L117),"",if(countif(Mappings!$A$6:$A$250,"="&amp;rawdata!L117)&gt;0,vlookup(rawdata!L117,Mappings!$A$6:$B$250,2,false),rawdata!L117))</f>
        <v>function_touch</v>
      </c>
      <c r="L117" s="2" t="str">
        <f>if(isblank(rawdata!M117),"",if(countif(Mappings!$A$6:$A$250,"="&amp;rawdata!M117)&gt;0,vlookup(rawdata!M117,Mappings!$A$6:$B$250,2,false),rawdata!M117))</f>
        <v>form_website</v>
      </c>
      <c r="M117" s="2" t="str">
        <f>if(isblank(rawdata!N117),"",if(countif(Mappings!$A$6:$A$250,"="&amp;rawdata!N117)&gt;0,vlookup(rawdata!N117,Mappings!$A$6:$B$250,2,false),rawdata!N117))</f>
        <v>theme_historical</v>
      </c>
      <c r="N117" s="2" t="str">
        <f>if(isblank(rawdata!O117),"",if(countif(Mappings!$A$6:$A$250,"="&amp;rawdata!O117)&gt;0,vlookup(rawdata!O117,Mappings!$A$6:$B$250,2,false),rawdata!O117))</f>
        <v>gear_screen</v>
      </c>
      <c r="O117" s="2" t="str">
        <f>if(isblank(rawdata!P117),"",if(countif(Mappings!$A$6:$A$250,"="&amp;rawdata!P117)&gt;0,vlookup(rawdata!P117,Mappings!$A$6:$B$250,2,false),rawdata!P117))</f>
        <v>tech_web</v>
      </c>
      <c r="P117" s="2" t="str">
        <f>if(isblank(rawdata!Q117),"",if(countif(Mappings!$A$6:$A$250,"="&amp;rawdata!Q117)&gt;0,vlookup(rawdata!Q117,Mappings!$A$6:$B$250,2,false),rawdata!Q117))</f>
        <v/>
      </c>
      <c r="Q117" s="2" t="str">
        <f>if(isblank(rawdata!R117),"",if(countif(Mappings!$A$6:$A$250,"="&amp;rawdata!R117)&gt;0,vlookup(rawdata!R117,Mappings!$A$6:$B$250,2,false),rawdata!R117))</f>
        <v/>
      </c>
      <c r="R117" s="2" t="str">
        <f>if(isblank(rawdata!S117),"",if(countif(Mappings!$A$6:$A$250,"="&amp;rawdata!S117)&gt;0,vlookup(rawdata!S117,Mappings!$A$6:$B$250,2,false),rawdata!S117))</f>
        <v/>
      </c>
      <c r="S117" s="2" t="str">
        <f>if(isblank(rawdata!T117),"",if(countif(Mappings!$A$6:$A$250,"="&amp;rawdata!T117)&gt;0,vlookup(rawdata!T117,Mappings!$A$6:$B$250,2,false),rawdata!T117))</f>
        <v/>
      </c>
      <c r="T117" s="2" t="str">
        <f>if(isblank(rawdata!U117),"",if(countif(Mappings!$A$6:$A$250,"="&amp;rawdata!U117)&gt;0,vlookup(rawdata!U117,Mappings!$A$6:$B$250,2,false),rawdata!U117))</f>
        <v/>
      </c>
      <c r="U117" s="2" t="str">
        <f>if(isblank(rawdata!V117),"",if(countif(Mappings!$A$6:$A$250,"="&amp;rawdata!V117)&gt;0,vlookup(rawdata!V117,Mappings!$A$6:$B$250,2,false),rawdata!V117))</f>
        <v/>
      </c>
      <c r="V117" s="2" t="str">
        <f>if(isblank(rawdata!W117),"",if(countif(Mappings!$A$6:$A$250,"="&amp;rawdata!W117)&gt;0,vlookup(rawdata!W117,Mappings!$A$6:$B$250,2,false),rawdata!W117))</f>
        <v/>
      </c>
      <c r="W117" s="2" t="str">
        <f>if(isblank(rawdata!X117),"",if(countif(Mappings!$A$6:$A$250,"="&amp;rawdata!X117)&gt;0,vlookup(rawdata!X117,Mappings!$A$6:$B$250,2,false),rawdata!X117))</f>
        <v/>
      </c>
      <c r="X117" s="2" t="str">
        <f>if(isblank(rawdata!Y117),"",if(countif(Mappings!$A$6:$A$250,"="&amp;rawdata!Y117)&gt;0,vlookup(rawdata!Y117,Mappings!$A$6:$B$250,2,false),rawdata!Y117))</f>
        <v/>
      </c>
      <c r="Y117" s="2" t="str">
        <f>if(isblank(rawdata!Z117),"",if(countif(Mappings!$A$6:$A$250,"="&amp;rawdata!Z117)&gt;0,vlookup(rawdata!Z117,Mappings!$A$6:$B$250,2,false),rawdata!Z117))</f>
        <v/>
      </c>
      <c r="Z117" s="2" t="str">
        <f>if(isblank(rawdata!AA117),"",if(countif(Mappings!$A$6:$A$250,"="&amp;rawdata!AA117)&gt;0,vlookup(rawdata!AA117,Mappings!$A$6:$B$250,2,false),rawdata!AA117))</f>
        <v/>
      </c>
      <c r="AA117" s="2" t="str">
        <f>if(isblank(rawdata!AB117),"",if(countif(Mappings!$A$6:$A$250,"="&amp;rawdata!AB117)&gt;0,vlookup(rawdata!AB117,Mappings!$A$6:$B$250,2,false),rawdata!AB117))</f>
        <v/>
      </c>
    </row>
    <row r="118">
      <c r="B118" s="2" t="str">
        <f>rawdata!C118</f>
        <v>Make me pulse Interactive website</v>
      </c>
      <c r="C118" s="2" t="str">
        <f>rawdata!D118</f>
        <v>makemepulse</v>
      </c>
      <c r="D118" s="2" t="str">
        <f>rawdata!E118</f>
        <v>An interactive website created by Make me Pulse, To wish everyone a happy new year, this is also a great example of their ability </v>
      </c>
      <c r="E118" s="11" t="str">
        <f>rawdata!F118</f>
        <v>http://2016.makemepulse.com/</v>
      </c>
      <c r="F118" s="2" t="str">
        <f>rawdata!G118</f>
        <v/>
      </c>
      <c r="G118" s="2" t="str">
        <f>rawdata!H118</f>
        <v>2015</v>
      </c>
      <c r="H118" s="2" t="str">
        <f>rawdata!I118</f>
        <v>Paris, France</v>
      </c>
      <c r="I118" s="2" t="str">
        <f>if(isblank(rawdata!J118),"",if(countif(Mappings!$A$6:$A$250,"="&amp;rawdata!J118)&gt;0,vlookup(rawdata!J118,Mappings!$A$6:$B$250,2,false),rawdata!J118))</f>
        <v>form_website</v>
      </c>
      <c r="J118" s="2" t="str">
        <f>if(isblank(rawdata!K118),"",if(countif(Mappings!$A$6:$A$250,"="&amp;rawdata!K118)&gt;0,vlookup(rawdata!K118,Mappings!$A$6:$B$250,2,false),rawdata!K118))</f>
        <v>type_interactive</v>
      </c>
      <c r="K118" s="2" t="str">
        <f>if(isblank(rawdata!L118),"",if(countif(Mappings!$A$6:$A$250,"="&amp;rawdata!L118)&gt;0,vlookup(rawdata!L118,Mappings!$A$6:$B$250,2,false),rawdata!L118))</f>
        <v>function_mouse</v>
      </c>
      <c r="L118" s="2" t="str">
        <f>if(isblank(rawdata!M118),"",if(countif(Mappings!$A$6:$A$250,"="&amp;rawdata!M118)&gt;0,vlookup(rawdata!M118,Mappings!$A$6:$B$250,2,false),rawdata!M118))</f>
        <v>gear_screen</v>
      </c>
      <c r="M118" s="2" t="str">
        <f>if(isblank(rawdata!N118),"",if(countif(Mappings!$A$6:$A$250,"="&amp;rawdata!N118)&gt;0,vlookup(rawdata!N118,Mappings!$A$6:$B$250,2,false),rawdata!N118))</f>
        <v>theme_tech</v>
      </c>
      <c r="N118" s="2" t="str">
        <f>if(isblank(rawdata!O118),"",if(countif(Mappings!$A$6:$A$250,"="&amp;rawdata!O118)&gt;0,vlookup(rawdata!O118,Mappings!$A$6:$B$250,2,false),rawdata!O118))</f>
        <v>tech_web</v>
      </c>
      <c r="O118" s="2" t="str">
        <f>if(isblank(rawdata!P118),"",if(countif(Mappings!$A$6:$A$250,"="&amp;rawdata!P118)&gt;0,vlookup(rawdata!P118,Mappings!$A$6:$B$250,2,false),rawdata!P118))</f>
        <v/>
      </c>
      <c r="P118" s="2" t="str">
        <f>if(isblank(rawdata!Q118),"",if(countif(Mappings!$A$6:$A$250,"="&amp;rawdata!Q118)&gt;0,vlookup(rawdata!Q118,Mappings!$A$6:$B$250,2,false),rawdata!Q118))</f>
        <v/>
      </c>
      <c r="Q118" s="2" t="str">
        <f>if(isblank(rawdata!R118),"",if(countif(Mappings!$A$6:$A$250,"="&amp;rawdata!R118)&gt;0,vlookup(rawdata!R118,Mappings!$A$6:$B$250,2,false),rawdata!R118))</f>
        <v/>
      </c>
      <c r="R118" s="2" t="str">
        <f>if(isblank(rawdata!S118),"",if(countif(Mappings!$A$6:$A$250,"="&amp;rawdata!S118)&gt;0,vlookup(rawdata!S118,Mappings!$A$6:$B$250,2,false),rawdata!S118))</f>
        <v/>
      </c>
      <c r="S118" s="2" t="str">
        <f>if(isblank(rawdata!T118),"",if(countif(Mappings!$A$6:$A$250,"="&amp;rawdata!T118)&gt;0,vlookup(rawdata!T118,Mappings!$A$6:$B$250,2,false),rawdata!T118))</f>
        <v/>
      </c>
      <c r="T118" s="2" t="str">
        <f>if(isblank(rawdata!U118),"",if(countif(Mappings!$A$6:$A$250,"="&amp;rawdata!U118)&gt;0,vlookup(rawdata!U118,Mappings!$A$6:$B$250,2,false),rawdata!U118))</f>
        <v/>
      </c>
      <c r="U118" s="2" t="str">
        <f>if(isblank(rawdata!V118),"",if(countif(Mappings!$A$6:$A$250,"="&amp;rawdata!V118)&gt;0,vlookup(rawdata!V118,Mappings!$A$6:$B$250,2,false),rawdata!V118))</f>
        <v/>
      </c>
      <c r="V118" s="2" t="str">
        <f>if(isblank(rawdata!W118),"",if(countif(Mappings!$A$6:$A$250,"="&amp;rawdata!W118)&gt;0,vlookup(rawdata!W118,Mappings!$A$6:$B$250,2,false),rawdata!W118))</f>
        <v/>
      </c>
      <c r="W118" s="2" t="str">
        <f>if(isblank(rawdata!X118),"",if(countif(Mappings!$A$6:$A$250,"="&amp;rawdata!X118)&gt;0,vlookup(rawdata!X118,Mappings!$A$6:$B$250,2,false),rawdata!X118))</f>
        <v/>
      </c>
      <c r="X118" s="2" t="str">
        <f>if(isblank(rawdata!Y118),"",if(countif(Mappings!$A$6:$A$250,"="&amp;rawdata!Y118)&gt;0,vlookup(rawdata!Y118,Mappings!$A$6:$B$250,2,false),rawdata!Y118))</f>
        <v/>
      </c>
      <c r="Y118" s="2" t="str">
        <f>if(isblank(rawdata!Z118),"",if(countif(Mappings!$A$6:$A$250,"="&amp;rawdata!Z118)&gt;0,vlookup(rawdata!Z118,Mappings!$A$6:$B$250,2,false),rawdata!Z118))</f>
        <v/>
      </c>
      <c r="Z118" s="2" t="str">
        <f>if(isblank(rawdata!AA118),"",if(countif(Mappings!$A$6:$A$250,"="&amp;rawdata!AA118)&gt;0,vlookup(rawdata!AA118,Mappings!$A$6:$B$250,2,false),rawdata!AA118))</f>
        <v/>
      </c>
      <c r="AA118" s="2" t="str">
        <f>if(isblank(rawdata!AB118),"",if(countif(Mappings!$A$6:$A$250,"="&amp;rawdata!AB118)&gt;0,vlookup(rawdata!AB118,Mappings!$A$6:$B$250,2,false),rawdata!AB118))</f>
        <v/>
      </c>
    </row>
    <row r="119">
      <c r="B119" s="2" t="str">
        <f>rawdata!C119</f>
        <v>Racer</v>
      </c>
      <c r="C119" s="2" t="str">
        <f>rawdata!D119</f>
        <v>activetheory</v>
      </c>
      <c r="D119" s="2" t="str">
        <f>rawdata!E119</f>
        <v>Racer is a multi-player, multi-device Chrome experiment. A retro style slot car game played across phones or tablets, Adrois or IOS. </v>
      </c>
      <c r="E119" s="11" t="str">
        <f>rawdata!F119</f>
        <v>http://activetheory.net/work/racer</v>
      </c>
      <c r="F119" s="2" t="str">
        <f>rawdata!G119</f>
        <v/>
      </c>
      <c r="G119" s="2" t="str">
        <f>rawdata!H119</f>
        <v>2015</v>
      </c>
      <c r="H119" s="2" t="str">
        <f>rawdata!I119</f>
        <v>Venice, USA</v>
      </c>
      <c r="I119" s="2" t="str">
        <f>if(isblank(rawdata!J119),"",if(countif(Mappings!$A$6:$A$250,"="&amp;rawdata!J119)&gt;0,vlookup(rawdata!J119,Mappings!$A$6:$B$250,2,false),rawdata!J119))</f>
        <v>form_app</v>
      </c>
      <c r="J119" s="2" t="str">
        <f>if(isblank(rawdata!K119),"",if(countif(Mappings!$A$6:$A$250,"="&amp;rawdata!K119)&gt;0,vlookup(rawdata!K119,Mappings!$A$6:$B$250,2,false),rawdata!K119))</f>
        <v>type_interactive</v>
      </c>
      <c r="K119" s="2" t="str">
        <f>if(isblank(rawdata!L119),"",if(countif(Mappings!$A$6:$A$250,"="&amp;rawdata!L119)&gt;0,vlookup(rawdata!L119,Mappings!$A$6:$B$250,2,false),rawdata!L119))</f>
        <v>form_game</v>
      </c>
      <c r="L119" s="2" t="str">
        <f>if(isblank(rawdata!M119),"",if(countif(Mappings!$A$6:$A$250,"="&amp;rawdata!M119)&gt;0,vlookup(rawdata!M119,Mappings!$A$6:$B$250,2,false),rawdata!M119))</f>
        <v>function_touch</v>
      </c>
      <c r="M119" s="2" t="str">
        <f>if(isblank(rawdata!N119),"",if(countif(Mappings!$A$6:$A$250,"="&amp;rawdata!N119)&gt;0,vlookup(rawdata!N119,Mappings!$A$6:$B$250,2,false),rawdata!N119))</f>
        <v>gear_screen</v>
      </c>
      <c r="N119" s="2" t="str">
        <f>if(isblank(rawdata!O119),"",if(countif(Mappings!$A$6:$A$250,"="&amp;rawdata!O119)&gt;0,vlookup(rawdata!O119,Mappings!$A$6:$B$250,2,false),rawdata!O119))</f>
        <v>theme_tech</v>
      </c>
      <c r="O119" s="2" t="str">
        <f>if(isblank(rawdata!P119),"",if(countif(Mappings!$A$6:$A$250,"="&amp;rawdata!P119)&gt;0,vlookup(rawdata!P119,Mappings!$A$6:$B$250,2,false),rawdata!P119))</f>
        <v>tech_screen</v>
      </c>
      <c r="P119" s="2" t="str">
        <f>if(isblank(rawdata!Q119),"",if(countif(Mappings!$A$6:$A$250,"="&amp;rawdata!Q119)&gt;0,vlookup(rawdata!Q119,Mappings!$A$6:$B$250,2,false),rawdata!Q119))</f>
        <v/>
      </c>
      <c r="Q119" s="2" t="str">
        <f>if(isblank(rawdata!R119),"",if(countif(Mappings!$A$6:$A$250,"="&amp;rawdata!R119)&gt;0,vlookup(rawdata!R119,Mappings!$A$6:$B$250,2,false),rawdata!R119))</f>
        <v/>
      </c>
      <c r="R119" s="2" t="str">
        <f>if(isblank(rawdata!S119),"",if(countif(Mappings!$A$6:$A$250,"="&amp;rawdata!S119)&gt;0,vlookup(rawdata!S119,Mappings!$A$6:$B$250,2,false),rawdata!S119))</f>
        <v/>
      </c>
      <c r="S119" s="2" t="str">
        <f>if(isblank(rawdata!T119),"",if(countif(Mappings!$A$6:$A$250,"="&amp;rawdata!T119)&gt;0,vlookup(rawdata!T119,Mappings!$A$6:$B$250,2,false),rawdata!T119))</f>
        <v/>
      </c>
      <c r="T119" s="2" t="str">
        <f>if(isblank(rawdata!U119),"",if(countif(Mappings!$A$6:$A$250,"="&amp;rawdata!U119)&gt;0,vlookup(rawdata!U119,Mappings!$A$6:$B$250,2,false),rawdata!U119))</f>
        <v/>
      </c>
      <c r="U119" s="2" t="str">
        <f>if(isblank(rawdata!V119),"",if(countif(Mappings!$A$6:$A$250,"="&amp;rawdata!V119)&gt;0,vlookup(rawdata!V119,Mappings!$A$6:$B$250,2,false),rawdata!V119))</f>
        <v/>
      </c>
      <c r="V119" s="2" t="str">
        <f>if(isblank(rawdata!W119),"",if(countif(Mappings!$A$6:$A$250,"="&amp;rawdata!W119)&gt;0,vlookup(rawdata!W119,Mappings!$A$6:$B$250,2,false),rawdata!W119))</f>
        <v/>
      </c>
      <c r="W119" s="2" t="str">
        <f>if(isblank(rawdata!X119),"",if(countif(Mappings!$A$6:$A$250,"="&amp;rawdata!X119)&gt;0,vlookup(rawdata!X119,Mappings!$A$6:$B$250,2,false),rawdata!X119))</f>
        <v/>
      </c>
      <c r="X119" s="2" t="str">
        <f>if(isblank(rawdata!Y119),"",if(countif(Mappings!$A$6:$A$250,"="&amp;rawdata!Y119)&gt;0,vlookup(rawdata!Y119,Mappings!$A$6:$B$250,2,false),rawdata!Y119))</f>
        <v/>
      </c>
      <c r="Y119" s="2" t="str">
        <f>if(isblank(rawdata!Z119),"",if(countif(Mappings!$A$6:$A$250,"="&amp;rawdata!Z119)&gt;0,vlookup(rawdata!Z119,Mappings!$A$6:$B$250,2,false),rawdata!Z119))</f>
        <v/>
      </c>
      <c r="Z119" s="2" t="str">
        <f>if(isblank(rawdata!AA119),"",if(countif(Mappings!$A$6:$A$250,"="&amp;rawdata!AA119)&gt;0,vlookup(rawdata!AA119,Mappings!$A$6:$B$250,2,false),rawdata!AA119))</f>
        <v/>
      </c>
      <c r="AA119" s="2" t="str">
        <f>if(isblank(rawdata!AB119),"",if(countif(Mappings!$A$6:$A$250,"="&amp;rawdata!AB119)&gt;0,vlookup(rawdata!AB119,Mappings!$A$6:$B$250,2,false),rawdata!AB119))</f>
        <v/>
      </c>
    </row>
    <row r="120">
      <c r="B120" s="2" t="str">
        <f>rawdata!C120</f>
        <v>Mullenlowe website</v>
      </c>
      <c r="C120" s="2" t="str">
        <f>rawdata!D120</f>
        <v>Mullenlowe</v>
      </c>
      <c r="D120" s="2" t="str">
        <f>rawdata!E120</f>
        <v>mullenlowe's website loading page is an interactive dot drawing changes on  a timer. </v>
      </c>
      <c r="E120" s="11" t="str">
        <f>rawdata!F120</f>
        <v>http://us.mullenlowe.com/</v>
      </c>
      <c r="F120" s="2" t="str">
        <f>rawdata!G120</f>
        <v/>
      </c>
      <c r="G120" s="2" t="str">
        <f>rawdata!H120</f>
        <v>2014</v>
      </c>
      <c r="H120" s="2" t="str">
        <f>rawdata!I120</f>
        <v>New York, USA</v>
      </c>
      <c r="I120" s="2" t="str">
        <f>if(isblank(rawdata!J120),"",if(countif(Mappings!$A$6:$A$250,"="&amp;rawdata!J120)&gt;0,vlookup(rawdata!J120,Mappings!$A$6:$B$250,2,false),rawdata!J120))</f>
        <v>form_website</v>
      </c>
      <c r="J120" s="2" t="str">
        <f>if(isblank(rawdata!K120),"",if(countif(Mappings!$A$6:$A$250,"="&amp;rawdata!K120)&gt;0,vlookup(rawdata!K120,Mappings!$A$6:$B$250,2,false),rawdata!K120))</f>
        <v>type_interactive</v>
      </c>
      <c r="K120" s="2" t="str">
        <f>if(isblank(rawdata!L120),"",if(countif(Mappings!$A$6:$A$250,"="&amp;rawdata!L120)&gt;0,vlookup(rawdata!L120,Mappings!$A$6:$B$250,2,false),rawdata!L120))</f>
        <v>form_mouse</v>
      </c>
      <c r="L120" s="2" t="str">
        <f>if(isblank(rawdata!M120),"",if(countif(Mappings!$A$6:$A$250,"="&amp;rawdata!M120)&gt;0,vlookup(rawdata!M120,Mappings!$A$6:$B$250,2,false),rawdata!M120))</f>
        <v>function_mouse</v>
      </c>
      <c r="M120" s="2" t="str">
        <f>if(isblank(rawdata!N120),"",if(countif(Mappings!$A$6:$A$250,"="&amp;rawdata!N120)&gt;0,vlookup(rawdata!N120,Mappings!$A$6:$B$250,2,false),rawdata!N120))</f>
        <v>gear_screen</v>
      </c>
      <c r="N120" s="2" t="str">
        <f>if(isblank(rawdata!O120),"",if(countif(Mappings!$A$6:$A$250,"="&amp;rawdata!O120)&gt;0,vlookup(rawdata!O120,Mappings!$A$6:$B$250,2,false),rawdata!O120))</f>
        <v>theme_education</v>
      </c>
      <c r="O120" s="2" t="str">
        <f>if(isblank(rawdata!P120),"",if(countif(Mappings!$A$6:$A$250,"="&amp;rawdata!P120)&gt;0,vlookup(rawdata!P120,Mappings!$A$6:$B$250,2,false),rawdata!P120))</f>
        <v>tech_web</v>
      </c>
      <c r="P120" s="2" t="str">
        <f>if(isblank(rawdata!Q120),"",if(countif(Mappings!$A$6:$A$250,"="&amp;rawdata!Q120)&gt;0,vlookup(rawdata!Q120,Mappings!$A$6:$B$250,2,false),rawdata!Q120))</f>
        <v/>
      </c>
      <c r="Q120" s="2" t="str">
        <f>if(isblank(rawdata!R120),"",if(countif(Mappings!$A$6:$A$250,"="&amp;rawdata!R120)&gt;0,vlookup(rawdata!R120,Mappings!$A$6:$B$250,2,false),rawdata!R120))</f>
        <v/>
      </c>
      <c r="R120" s="2" t="str">
        <f>if(isblank(rawdata!S120),"",if(countif(Mappings!$A$6:$A$250,"="&amp;rawdata!S120)&gt;0,vlookup(rawdata!S120,Mappings!$A$6:$B$250,2,false),rawdata!S120))</f>
        <v/>
      </c>
      <c r="S120" s="2" t="str">
        <f>if(isblank(rawdata!T120),"",if(countif(Mappings!$A$6:$A$250,"="&amp;rawdata!T120)&gt;0,vlookup(rawdata!T120,Mappings!$A$6:$B$250,2,false),rawdata!T120))</f>
        <v/>
      </c>
      <c r="T120" s="2" t="str">
        <f>if(isblank(rawdata!U120),"",if(countif(Mappings!$A$6:$A$250,"="&amp;rawdata!U120)&gt;0,vlookup(rawdata!U120,Mappings!$A$6:$B$250,2,false),rawdata!U120))</f>
        <v/>
      </c>
      <c r="U120" s="2" t="str">
        <f>if(isblank(rawdata!V120),"",if(countif(Mappings!$A$6:$A$250,"="&amp;rawdata!V120)&gt;0,vlookup(rawdata!V120,Mappings!$A$6:$B$250,2,false),rawdata!V120))</f>
        <v/>
      </c>
      <c r="V120" s="2" t="str">
        <f>if(isblank(rawdata!W120),"",if(countif(Mappings!$A$6:$A$250,"="&amp;rawdata!W120)&gt;0,vlookup(rawdata!W120,Mappings!$A$6:$B$250,2,false),rawdata!W120))</f>
        <v/>
      </c>
      <c r="W120" s="2" t="str">
        <f>if(isblank(rawdata!X120),"",if(countif(Mappings!$A$6:$A$250,"="&amp;rawdata!X120)&gt;0,vlookup(rawdata!X120,Mappings!$A$6:$B$250,2,false),rawdata!X120))</f>
        <v/>
      </c>
      <c r="X120" s="2" t="str">
        <f>if(isblank(rawdata!Y120),"",if(countif(Mappings!$A$6:$A$250,"="&amp;rawdata!Y120)&gt;0,vlookup(rawdata!Y120,Mappings!$A$6:$B$250,2,false),rawdata!Y120))</f>
        <v/>
      </c>
      <c r="Y120" s="2" t="str">
        <f>if(isblank(rawdata!Z120),"",if(countif(Mappings!$A$6:$A$250,"="&amp;rawdata!Z120)&gt;0,vlookup(rawdata!Z120,Mappings!$A$6:$B$250,2,false),rawdata!Z120))</f>
        <v/>
      </c>
      <c r="Z120" s="2" t="str">
        <f>if(isblank(rawdata!AA120),"",if(countif(Mappings!$A$6:$A$250,"="&amp;rawdata!AA120)&gt;0,vlookup(rawdata!AA120,Mappings!$A$6:$B$250,2,false),rawdata!AA120))</f>
        <v/>
      </c>
      <c r="AA120" s="2" t="str">
        <f>if(isblank(rawdata!AB120),"",if(countif(Mappings!$A$6:$A$250,"="&amp;rawdata!AB120)&gt;0,vlookup(rawdata!AB120,Mappings!$A$6:$B$250,2,false),rawdata!AB120))</f>
        <v/>
      </c>
    </row>
    <row r="121">
      <c r="B121" s="2" t="str">
        <f>rawdata!C121</f>
        <v>One card for all </v>
      </c>
      <c r="C121" s="2" t="str">
        <f>rawdata!D121</f>
        <v>Mullenlowe</v>
      </c>
      <c r="D121" s="2" t="str">
        <f>rawdata!E121</f>
        <v>we built a site experience around an algorithm that could access each and every name on the planet. We could also account for newcomers being added at an amazing rate.</v>
      </c>
      <c r="E121" s="11" t="str">
        <f>rawdata!F121</f>
        <v>http://onecardforall.mullenloweus.com/</v>
      </c>
      <c r="F121" s="2" t="str">
        <f>rawdata!G121</f>
        <v/>
      </c>
      <c r="G121" s="2" t="str">
        <f>rawdata!H121</f>
        <v>2014</v>
      </c>
      <c r="H121" s="2" t="str">
        <f>rawdata!I121</f>
        <v>New York, USA</v>
      </c>
      <c r="I121" s="2" t="str">
        <f>if(isblank(rawdata!J121),"",if(countif(Mappings!$A$6:$A$250,"="&amp;rawdata!J121)&gt;0,vlookup(rawdata!J121,Mappings!$A$6:$B$250,2,false),rawdata!J121))</f>
        <v>form_website</v>
      </c>
      <c r="J121" s="2" t="str">
        <f>if(isblank(rawdata!K121),"",if(countif(Mappings!$A$6:$A$250,"="&amp;rawdata!K121)&gt;0,vlookup(rawdata!K121,Mappings!$A$6:$B$250,2,false),rawdata!K121))</f>
        <v>type_interactive</v>
      </c>
      <c r="K121" s="2" t="str">
        <f>if(isblank(rawdata!L121),"",if(countif(Mappings!$A$6:$A$250,"="&amp;rawdata!L121)&gt;0,vlookup(rawdata!L121,Mappings!$A$6:$B$250,2,false),rawdata!L121))</f>
        <v>form_mouse</v>
      </c>
      <c r="L121" s="2" t="str">
        <f>if(isblank(rawdata!M121),"",if(countif(Mappings!$A$6:$A$250,"="&amp;rawdata!M121)&gt;0,vlookup(rawdata!M121,Mappings!$A$6:$B$250,2,false),rawdata!M121))</f>
        <v>function_mouse</v>
      </c>
      <c r="M121" s="2" t="str">
        <f>if(isblank(rawdata!N121),"",if(countif(Mappings!$A$6:$A$250,"="&amp;rawdata!N121)&gt;0,vlookup(rawdata!N121,Mappings!$A$6:$B$250,2,false),rawdata!N121))</f>
        <v>gear_screen</v>
      </c>
      <c r="N121" s="2" t="str">
        <f>if(isblank(rawdata!O121),"",if(countif(Mappings!$A$6:$A$250,"="&amp;rawdata!O121)&gt;0,vlookup(rawdata!O121,Mappings!$A$6:$B$250,2,false),rawdata!O121))</f>
        <v>theme_education</v>
      </c>
      <c r="O121" s="2" t="str">
        <f>if(isblank(rawdata!P121),"",if(countif(Mappings!$A$6:$A$250,"="&amp;rawdata!P121)&gt;0,vlookup(rawdata!P121,Mappings!$A$6:$B$250,2,false),rawdata!P121))</f>
        <v>tech_web</v>
      </c>
      <c r="P121" s="2" t="str">
        <f>if(isblank(rawdata!Q121),"",if(countif(Mappings!$A$6:$A$250,"="&amp;rawdata!Q121)&gt;0,vlookup(rawdata!Q121,Mappings!$A$6:$B$250,2,false),rawdata!Q121))</f>
        <v/>
      </c>
      <c r="Q121" s="2" t="str">
        <f>if(isblank(rawdata!R121),"",if(countif(Mappings!$A$6:$A$250,"="&amp;rawdata!R121)&gt;0,vlookup(rawdata!R121,Mappings!$A$6:$B$250,2,false),rawdata!R121))</f>
        <v/>
      </c>
      <c r="R121" s="2" t="str">
        <f>if(isblank(rawdata!S121),"",if(countif(Mappings!$A$6:$A$250,"="&amp;rawdata!S121)&gt;0,vlookup(rawdata!S121,Mappings!$A$6:$B$250,2,false),rawdata!S121))</f>
        <v/>
      </c>
      <c r="S121" s="2" t="str">
        <f>if(isblank(rawdata!T121),"",if(countif(Mappings!$A$6:$A$250,"="&amp;rawdata!T121)&gt;0,vlookup(rawdata!T121,Mappings!$A$6:$B$250,2,false),rawdata!T121))</f>
        <v/>
      </c>
      <c r="T121" s="2" t="str">
        <f>if(isblank(rawdata!U121),"",if(countif(Mappings!$A$6:$A$250,"="&amp;rawdata!U121)&gt;0,vlookup(rawdata!U121,Mappings!$A$6:$B$250,2,false),rawdata!U121))</f>
        <v/>
      </c>
      <c r="U121" s="2" t="str">
        <f>if(isblank(rawdata!V121),"",if(countif(Mappings!$A$6:$A$250,"="&amp;rawdata!V121)&gt;0,vlookup(rawdata!V121,Mappings!$A$6:$B$250,2,false),rawdata!V121))</f>
        <v/>
      </c>
      <c r="V121" s="2" t="str">
        <f>if(isblank(rawdata!W121),"",if(countif(Mappings!$A$6:$A$250,"="&amp;rawdata!W121)&gt;0,vlookup(rawdata!W121,Mappings!$A$6:$B$250,2,false),rawdata!W121))</f>
        <v/>
      </c>
      <c r="W121" s="2" t="str">
        <f>if(isblank(rawdata!X121),"",if(countif(Mappings!$A$6:$A$250,"="&amp;rawdata!X121)&gt;0,vlookup(rawdata!X121,Mappings!$A$6:$B$250,2,false),rawdata!X121))</f>
        <v/>
      </c>
      <c r="X121" s="2" t="str">
        <f>if(isblank(rawdata!Y121),"",if(countif(Mappings!$A$6:$A$250,"="&amp;rawdata!Y121)&gt;0,vlookup(rawdata!Y121,Mappings!$A$6:$B$250,2,false),rawdata!Y121))</f>
        <v/>
      </c>
      <c r="Y121" s="2" t="str">
        <f>if(isblank(rawdata!Z121),"",if(countif(Mappings!$A$6:$A$250,"="&amp;rawdata!Z121)&gt;0,vlookup(rawdata!Z121,Mappings!$A$6:$B$250,2,false),rawdata!Z121))</f>
        <v/>
      </c>
      <c r="Z121" s="2" t="str">
        <f>if(isblank(rawdata!AA121),"",if(countif(Mappings!$A$6:$A$250,"="&amp;rawdata!AA121)&gt;0,vlookup(rawdata!AA121,Mappings!$A$6:$B$250,2,false),rawdata!AA121))</f>
        <v/>
      </c>
      <c r="AA121" s="2" t="str">
        <f>if(isblank(rawdata!AB121),"",if(countif(Mappings!$A$6:$A$250,"="&amp;rawdata!AB121)&gt;0,vlookup(rawdata!AB121,Mappings!$A$6:$B$250,2,false),rawdata!AB121))</f>
        <v/>
      </c>
    </row>
    <row r="122">
      <c r="B122" s="2" t="str">
        <f>rawdata!C122</f>
        <v>#NYCTAKEOFF</v>
      </c>
      <c r="C122" s="2" t="str">
        <f>rawdata!D122</f>
        <v>Mullenlowe</v>
      </c>
      <c r="D122" s="2" t="str">
        <f>rawdata!E122</f>
        <v>That’s the idea behind JetBlue’s #NYCTakeoff. We hid New York swag in plain sight all over the city. If you were paying attention you could have been rewarded with a free flight or a great New York experience. The catch? You had to steal the ads to get the reward.</v>
      </c>
      <c r="E122" s="11" t="str">
        <f>rawdata!F122</f>
        <v>http://us.mullenlowe.com/work/nyctakeoff/</v>
      </c>
      <c r="F122" s="2" t="str">
        <f>rawdata!G122</f>
        <v/>
      </c>
      <c r="G122" s="2" t="str">
        <f>rawdata!H122</f>
        <v>2015</v>
      </c>
      <c r="H122" s="2" t="str">
        <f>rawdata!I122</f>
        <v>New York, USA</v>
      </c>
      <c r="I122" s="2" t="str">
        <f>if(isblank(rawdata!J122),"",if(countif(Mappings!$A$6:$A$250,"="&amp;rawdata!J122)&gt;0,vlookup(rawdata!J122,Mappings!$A$6:$B$250,2,false),rawdata!J122))</f>
        <v>form_print</v>
      </c>
      <c r="J122" s="2" t="str">
        <f>if(isblank(rawdata!K122),"",if(countif(Mappings!$A$6:$A$250,"="&amp;rawdata!K122)&gt;0,vlookup(rawdata!K122,Mappings!$A$6:$B$250,2,false),rawdata!K122))</f>
        <v>type_interactive</v>
      </c>
      <c r="K122" s="2" t="str">
        <f>if(isblank(rawdata!L122),"",if(countif(Mappings!$A$6:$A$250,"="&amp;rawdata!L122)&gt;0,vlookup(rawdata!L122,Mappings!$A$6:$B$250,2,false),rawdata!L122))</f>
        <v>form_installation</v>
      </c>
      <c r="L122" s="2" t="str">
        <f>if(isblank(rawdata!M122),"",if(countif(Mappings!$A$6:$A$250,"="&amp;rawdata!M122)&gt;0,vlookup(rawdata!M122,Mappings!$A$6:$B$250,2,false),rawdata!M122))</f>
        <v>function_touch</v>
      </c>
      <c r="M122" s="2" t="str">
        <f>if(isblank(rawdata!N122),"",if(countif(Mappings!$A$6:$A$250,"="&amp;rawdata!N122)&gt;0,vlookup(rawdata!N122,Mappings!$A$6:$B$250,2,false),rawdata!N122))</f>
        <v>gear_screen</v>
      </c>
      <c r="N122" s="2" t="str">
        <f>if(isblank(rawdata!O122),"",if(countif(Mappings!$A$6:$A$250,"="&amp;rawdata!O122)&gt;0,vlookup(rawdata!O122,Mappings!$A$6:$B$250,2,false),rawdata!O122))</f>
        <v>theme_map</v>
      </c>
      <c r="O122" s="2" t="str">
        <f>if(isblank(rawdata!P122),"",if(countif(Mappings!$A$6:$A$250,"="&amp;rawdata!P122)&gt;0,vlookup(rawdata!P122,Mappings!$A$6:$B$250,2,false),rawdata!P122))</f>
        <v>tech_screen</v>
      </c>
      <c r="P122" s="2" t="str">
        <f>if(isblank(rawdata!Q122),"",if(countif(Mappings!$A$6:$A$250,"="&amp;rawdata!Q122)&gt;0,vlookup(rawdata!Q122,Mappings!$A$6:$B$250,2,false),rawdata!Q122))</f>
        <v/>
      </c>
      <c r="Q122" s="2" t="str">
        <f>if(isblank(rawdata!R122),"",if(countif(Mappings!$A$6:$A$250,"="&amp;rawdata!R122)&gt;0,vlookup(rawdata!R122,Mappings!$A$6:$B$250,2,false),rawdata!R122))</f>
        <v/>
      </c>
      <c r="R122" s="2" t="str">
        <f>if(isblank(rawdata!S122),"",if(countif(Mappings!$A$6:$A$250,"="&amp;rawdata!S122)&gt;0,vlookup(rawdata!S122,Mappings!$A$6:$B$250,2,false),rawdata!S122))</f>
        <v/>
      </c>
      <c r="S122" s="2" t="str">
        <f>if(isblank(rawdata!T122),"",if(countif(Mappings!$A$6:$A$250,"="&amp;rawdata!T122)&gt;0,vlookup(rawdata!T122,Mappings!$A$6:$B$250,2,false),rawdata!T122))</f>
        <v/>
      </c>
      <c r="T122" s="2" t="str">
        <f>if(isblank(rawdata!U122),"",if(countif(Mappings!$A$6:$A$250,"="&amp;rawdata!U122)&gt;0,vlookup(rawdata!U122,Mappings!$A$6:$B$250,2,false),rawdata!U122))</f>
        <v/>
      </c>
      <c r="U122" s="2" t="str">
        <f>if(isblank(rawdata!V122),"",if(countif(Mappings!$A$6:$A$250,"="&amp;rawdata!V122)&gt;0,vlookup(rawdata!V122,Mappings!$A$6:$B$250,2,false),rawdata!V122))</f>
        <v/>
      </c>
      <c r="V122" s="2" t="str">
        <f>if(isblank(rawdata!W122),"",if(countif(Mappings!$A$6:$A$250,"="&amp;rawdata!W122)&gt;0,vlookup(rawdata!W122,Mappings!$A$6:$B$250,2,false),rawdata!W122))</f>
        <v/>
      </c>
      <c r="W122" s="2" t="str">
        <f>if(isblank(rawdata!X122),"",if(countif(Mappings!$A$6:$A$250,"="&amp;rawdata!X122)&gt;0,vlookup(rawdata!X122,Mappings!$A$6:$B$250,2,false),rawdata!X122))</f>
        <v/>
      </c>
      <c r="X122" s="2" t="str">
        <f>if(isblank(rawdata!Y122),"",if(countif(Mappings!$A$6:$A$250,"="&amp;rawdata!Y122)&gt;0,vlookup(rawdata!Y122,Mappings!$A$6:$B$250,2,false),rawdata!Y122))</f>
        <v/>
      </c>
      <c r="Y122" s="2" t="str">
        <f>if(isblank(rawdata!Z122),"",if(countif(Mappings!$A$6:$A$250,"="&amp;rawdata!Z122)&gt;0,vlookup(rawdata!Z122,Mappings!$A$6:$B$250,2,false),rawdata!Z122))</f>
        <v/>
      </c>
      <c r="Z122" s="2" t="str">
        <f>if(isblank(rawdata!AA122),"",if(countif(Mappings!$A$6:$A$250,"="&amp;rawdata!AA122)&gt;0,vlookup(rawdata!AA122,Mappings!$A$6:$B$250,2,false),rawdata!AA122))</f>
        <v/>
      </c>
      <c r="AA122" s="2" t="str">
        <f>if(isblank(rawdata!AB122),"",if(countif(Mappings!$A$6:$A$250,"="&amp;rawdata!AB122)&gt;0,vlookup(rawdata!AB122,Mappings!$A$6:$B$250,2,false),rawdata!AB122))</f>
        <v/>
      </c>
    </row>
    <row r="123">
      <c r="B123" s="2" t="str">
        <f>rawdata!C123</f>
        <v>KILL FOR A PENCIL</v>
      </c>
      <c r="C123" s="2" t="str">
        <f>rawdata!D123</f>
        <v>Mullenlowe</v>
      </c>
      <c r="D123" s="2" t="str">
        <f>rawdata!E123</f>
        <v>We wanted to do something special for the One Show while showcasing our game–building skills and celebrating some of our favorite classic ads. So we created Kill for a Pencil, an 8-bit HTML5 game built entirely in-house at MullenLowe U.S., from concept to code.</v>
      </c>
      <c r="E123" s="11" t="str">
        <f>rawdata!F123</f>
        <v>http://us.mullenlowe.com/work/kill-for-a-pencil/</v>
      </c>
      <c r="F123" s="2" t="str">
        <f>rawdata!G123</f>
        <v/>
      </c>
      <c r="G123" s="2" t="str">
        <f>rawdata!H123</f>
        <v>2012</v>
      </c>
      <c r="H123" s="2" t="str">
        <f>rawdata!I123</f>
        <v>New York, USA</v>
      </c>
      <c r="I123" s="2" t="str">
        <f>if(isblank(rawdata!J123),"",if(countif(Mappings!$A$6:$A$250,"="&amp;rawdata!J123)&gt;0,vlookup(rawdata!J123,Mappings!$A$6:$B$250,2,false),rawdata!J123))</f>
        <v>form_game</v>
      </c>
      <c r="J123" s="2" t="str">
        <f>if(isblank(rawdata!K123),"",if(countif(Mappings!$A$6:$A$250,"="&amp;rawdata!K123)&gt;0,vlookup(rawdata!K123,Mappings!$A$6:$B$250,2,false),rawdata!K123))</f>
        <v>type_interactive</v>
      </c>
      <c r="K123" s="2" t="str">
        <f>if(isblank(rawdata!L123),"",if(countif(Mappings!$A$6:$A$250,"="&amp;rawdata!L123)&gt;0,vlookup(rawdata!L123,Mappings!$A$6:$B$250,2,false),rawdata!L123))</f>
        <v>function_touch</v>
      </c>
      <c r="L123" s="2" t="str">
        <f>if(isblank(rawdata!M123),"",if(countif(Mappings!$A$6:$A$250,"="&amp;rawdata!M123)&gt;0,vlookup(rawdata!M123,Mappings!$A$6:$B$250,2,false),rawdata!M123))</f>
        <v>gear_screen</v>
      </c>
      <c r="M123" s="2" t="str">
        <f>if(isblank(rawdata!N123),"",if(countif(Mappings!$A$6:$A$250,"="&amp;rawdata!N123)&gt;0,vlookup(rawdata!N123,Mappings!$A$6:$B$250,2,false),rawdata!N123))</f>
        <v>theme_tech</v>
      </c>
      <c r="N123" s="2" t="str">
        <f>if(isblank(rawdata!O123),"",if(countif(Mappings!$A$6:$A$250,"="&amp;rawdata!O123)&gt;0,vlookup(rawdata!O123,Mappings!$A$6:$B$250,2,false),rawdata!O123))</f>
        <v>type_commercial</v>
      </c>
      <c r="O123" s="2" t="str">
        <f>if(isblank(rawdata!P123),"",if(countif(Mappings!$A$6:$A$250,"="&amp;rawdata!P123)&gt;0,vlookup(rawdata!P123,Mappings!$A$6:$B$250,2,false),rawdata!P123))</f>
        <v>tech_screen</v>
      </c>
      <c r="P123" s="2" t="str">
        <f>if(isblank(rawdata!Q123),"",if(countif(Mappings!$A$6:$A$250,"="&amp;rawdata!Q123)&gt;0,vlookup(rawdata!Q123,Mappings!$A$6:$B$250,2,false),rawdata!Q123))</f>
        <v/>
      </c>
      <c r="Q123" s="2" t="str">
        <f>if(isblank(rawdata!R123),"",if(countif(Mappings!$A$6:$A$250,"="&amp;rawdata!R123)&gt;0,vlookup(rawdata!R123,Mappings!$A$6:$B$250,2,false),rawdata!R123))</f>
        <v/>
      </c>
      <c r="R123" s="2" t="str">
        <f>if(isblank(rawdata!S123),"",if(countif(Mappings!$A$6:$A$250,"="&amp;rawdata!S123)&gt;0,vlookup(rawdata!S123,Mappings!$A$6:$B$250,2,false),rawdata!S123))</f>
        <v/>
      </c>
      <c r="S123" s="2" t="str">
        <f>if(isblank(rawdata!T123),"",if(countif(Mappings!$A$6:$A$250,"="&amp;rawdata!T123)&gt;0,vlookup(rawdata!T123,Mappings!$A$6:$B$250,2,false),rawdata!T123))</f>
        <v/>
      </c>
      <c r="T123" s="2" t="str">
        <f>if(isblank(rawdata!U123),"",if(countif(Mappings!$A$6:$A$250,"="&amp;rawdata!U123)&gt;0,vlookup(rawdata!U123,Mappings!$A$6:$B$250,2,false),rawdata!U123))</f>
        <v/>
      </c>
      <c r="U123" s="2" t="str">
        <f>if(isblank(rawdata!V123),"",if(countif(Mappings!$A$6:$A$250,"="&amp;rawdata!V123)&gt;0,vlookup(rawdata!V123,Mappings!$A$6:$B$250,2,false),rawdata!V123))</f>
        <v/>
      </c>
      <c r="V123" s="2" t="str">
        <f>if(isblank(rawdata!W123),"",if(countif(Mappings!$A$6:$A$250,"="&amp;rawdata!W123)&gt;0,vlookup(rawdata!W123,Mappings!$A$6:$B$250,2,false),rawdata!W123))</f>
        <v/>
      </c>
      <c r="W123" s="2" t="str">
        <f>if(isblank(rawdata!X123),"",if(countif(Mappings!$A$6:$A$250,"="&amp;rawdata!X123)&gt;0,vlookup(rawdata!X123,Mappings!$A$6:$B$250,2,false),rawdata!X123))</f>
        <v/>
      </c>
      <c r="X123" s="2" t="str">
        <f>if(isblank(rawdata!Y123),"",if(countif(Mappings!$A$6:$A$250,"="&amp;rawdata!Y123)&gt;0,vlookup(rawdata!Y123,Mappings!$A$6:$B$250,2,false),rawdata!Y123))</f>
        <v/>
      </c>
      <c r="Y123" s="2" t="str">
        <f>if(isblank(rawdata!Z123),"",if(countif(Mappings!$A$6:$A$250,"="&amp;rawdata!Z123)&gt;0,vlookup(rawdata!Z123,Mappings!$A$6:$B$250,2,false),rawdata!Z123))</f>
        <v/>
      </c>
      <c r="Z123" s="2" t="str">
        <f>if(isblank(rawdata!AA123),"",if(countif(Mappings!$A$6:$A$250,"="&amp;rawdata!AA123)&gt;0,vlookup(rawdata!AA123,Mappings!$A$6:$B$250,2,false),rawdata!AA123))</f>
        <v/>
      </c>
      <c r="AA123" s="2" t="str">
        <f>if(isblank(rawdata!AB123),"",if(countif(Mappings!$A$6:$A$250,"="&amp;rawdata!AB123)&gt;0,vlookup(rawdata!AB123,Mappings!$A$6:$B$250,2,false),rawdata!AB123))</f>
        <v/>
      </c>
    </row>
    <row r="124">
      <c r="B124" s="2" t="str">
        <f>rawdata!C124</f>
        <v>HATER TRANSLATOR</v>
      </c>
      <c r="C124" s="2" t="str">
        <f>rawdata!D124</f>
        <v>Mullenlowe</v>
      </c>
      <c r="D124" s="2" t="str">
        <f>rawdata!E124</f>
        <v>This holiday season we wanted to spread peace and goodwill on ad blogs. So we invented the Hater Translator, MullenLowe U.S.’s gift to the advertising community. Through a patented device created in-house by some guy in the IT department, mean-spirited comments were instantly replaced with messages of hope. For a little while at least.</v>
      </c>
      <c r="E124" s="11" t="str">
        <f>rawdata!F124</f>
        <v>http://us.mullenlowe.com/work/mullenlowe-hater-translator/</v>
      </c>
      <c r="F124" s="2" t="str">
        <f>rawdata!G124</f>
        <v/>
      </c>
      <c r="G124" s="2" t="str">
        <f>rawdata!H124</f>
        <v>2013</v>
      </c>
      <c r="H124" s="2" t="str">
        <f>rawdata!I124</f>
        <v>New York, USA</v>
      </c>
      <c r="I124" s="2" t="str">
        <f>if(isblank(rawdata!J124),"",if(countif(Mappings!$A$6:$A$250,"="&amp;rawdata!J124)&gt;0,vlookup(rawdata!J124,Mappings!$A$6:$B$250,2,false),rawdata!J124))</f>
        <v>form_installation</v>
      </c>
      <c r="J124" s="2" t="str">
        <f>if(isblank(rawdata!K124),"",if(countif(Mappings!$A$6:$A$250,"="&amp;rawdata!K124)&gt;0,vlookup(rawdata!K124,Mappings!$A$6:$B$250,2,false),rawdata!K124))</f>
        <v>type_interactive</v>
      </c>
      <c r="K124" s="2" t="str">
        <f>if(isblank(rawdata!L124),"",if(countif(Mappings!$A$6:$A$250,"="&amp;rawdata!L124)&gt;0,vlookup(rawdata!L124,Mappings!$A$6:$B$250,2,false),rawdata!L124))</f>
        <v>gear_screen</v>
      </c>
      <c r="L124" s="2" t="str">
        <f>if(isblank(rawdata!M124),"",if(countif(Mappings!$A$6:$A$250,"="&amp;rawdata!M124)&gt;0,vlookup(rawdata!M124,Mappings!$A$6:$B$250,2,false),rawdata!M124))</f>
        <v>theme_tech</v>
      </c>
      <c r="M124" s="2" t="str">
        <f>if(isblank(rawdata!N124),"",if(countif(Mappings!$A$6:$A$250,"="&amp;rawdata!N124)&gt;0,vlookup(rawdata!N124,Mappings!$A$6:$B$250,2,false),rawdata!N124))</f>
        <v>tech_screen</v>
      </c>
      <c r="N124" s="2" t="str">
        <f>if(isblank(rawdata!O124),"",if(countif(Mappings!$A$6:$A$250,"="&amp;rawdata!O124)&gt;0,vlookup(rawdata!O124,Mappings!$A$6:$B$250,2,false),rawdata!O124))</f>
        <v>function_touch</v>
      </c>
      <c r="O124" s="2" t="str">
        <f>if(isblank(rawdata!P124),"",if(countif(Mappings!$A$6:$A$250,"="&amp;rawdata!P124)&gt;0,vlookup(rawdata!P124,Mappings!$A$6:$B$250,2,false),rawdata!P124))</f>
        <v/>
      </c>
      <c r="P124" s="2" t="str">
        <f>if(isblank(rawdata!Q124),"",if(countif(Mappings!$A$6:$A$250,"="&amp;rawdata!Q124)&gt;0,vlookup(rawdata!Q124,Mappings!$A$6:$B$250,2,false),rawdata!Q124))</f>
        <v/>
      </c>
      <c r="Q124" s="2" t="str">
        <f>if(isblank(rawdata!R124),"",if(countif(Mappings!$A$6:$A$250,"="&amp;rawdata!R124)&gt;0,vlookup(rawdata!R124,Mappings!$A$6:$B$250,2,false),rawdata!R124))</f>
        <v/>
      </c>
      <c r="R124" s="2" t="str">
        <f>if(isblank(rawdata!S124),"",if(countif(Mappings!$A$6:$A$250,"="&amp;rawdata!S124)&gt;0,vlookup(rawdata!S124,Mappings!$A$6:$B$250,2,false),rawdata!S124))</f>
        <v/>
      </c>
      <c r="S124" s="2" t="str">
        <f>if(isblank(rawdata!T124),"",if(countif(Mappings!$A$6:$A$250,"="&amp;rawdata!T124)&gt;0,vlookup(rawdata!T124,Mappings!$A$6:$B$250,2,false),rawdata!T124))</f>
        <v/>
      </c>
      <c r="T124" s="2" t="str">
        <f>if(isblank(rawdata!U124),"",if(countif(Mappings!$A$6:$A$250,"="&amp;rawdata!U124)&gt;0,vlookup(rawdata!U124,Mappings!$A$6:$B$250,2,false),rawdata!U124))</f>
        <v/>
      </c>
      <c r="U124" s="2" t="str">
        <f>if(isblank(rawdata!V124),"",if(countif(Mappings!$A$6:$A$250,"="&amp;rawdata!V124)&gt;0,vlookup(rawdata!V124,Mappings!$A$6:$B$250,2,false),rawdata!V124))</f>
        <v/>
      </c>
      <c r="V124" s="2" t="str">
        <f>if(isblank(rawdata!W124),"",if(countif(Mappings!$A$6:$A$250,"="&amp;rawdata!W124)&gt;0,vlookup(rawdata!W124,Mappings!$A$6:$B$250,2,false),rawdata!W124))</f>
        <v/>
      </c>
      <c r="W124" s="2" t="str">
        <f>if(isblank(rawdata!X124),"",if(countif(Mappings!$A$6:$A$250,"="&amp;rawdata!X124)&gt;0,vlookup(rawdata!X124,Mappings!$A$6:$B$250,2,false),rawdata!X124))</f>
        <v/>
      </c>
      <c r="X124" s="2" t="str">
        <f>if(isblank(rawdata!Y124),"",if(countif(Mappings!$A$6:$A$250,"="&amp;rawdata!Y124)&gt;0,vlookup(rawdata!Y124,Mappings!$A$6:$B$250,2,false),rawdata!Y124))</f>
        <v/>
      </c>
      <c r="Y124" s="2" t="str">
        <f>if(isblank(rawdata!Z124),"",if(countif(Mappings!$A$6:$A$250,"="&amp;rawdata!Z124)&gt;0,vlookup(rawdata!Z124,Mappings!$A$6:$B$250,2,false),rawdata!Z124))</f>
        <v/>
      </c>
      <c r="Z124" s="2" t="str">
        <f>if(isblank(rawdata!AA124),"",if(countif(Mappings!$A$6:$A$250,"="&amp;rawdata!AA124)&gt;0,vlookup(rawdata!AA124,Mappings!$A$6:$B$250,2,false),rawdata!AA124))</f>
        <v/>
      </c>
      <c r="AA124" s="2" t="str">
        <f>if(isblank(rawdata!AB124),"",if(countif(Mappings!$A$6:$A$250,"="&amp;rawdata!AB124)&gt;0,vlookup(rawdata!AB124,Mappings!$A$6:$B$250,2,false),rawdata!AB124))</f>
        <v/>
      </c>
    </row>
    <row r="125">
      <c r="B125" s="2" t="str">
        <f>rawdata!C125</f>
        <v>BAGGAGE CLAIM GAME</v>
      </c>
      <c r="C125" s="2" t="str">
        <f>rawdata!D125</f>
        <v>Mullenlowe</v>
      </c>
      <c r="D125" s="2" t="str">
        <f>rawdata!E125</f>
        <v>The day before Thanksgiving is notorious for being the busiest travel day of the year. All those lines and delays. It’s not much fun. So we decided to bring a little Zappos.com happiness to weary, unsuspecting travelers by turning a baggage claim into a game. On that day, when passengers arrived to claim their bags, they were met with a pleasant surprise: the chance to win Zappos products and gift cards. All they had to do was wait for their bag to slide down the chute and land on a prize panel, making them a winner and making their hectic travel day a little bit better.</v>
      </c>
      <c r="E125" s="11" t="str">
        <f>rawdata!F125</f>
        <v>http://us.mullenlowe.com/work/zappos-bagage-claim-game/</v>
      </c>
      <c r="F125" s="2" t="str">
        <f>rawdata!G125</f>
        <v/>
      </c>
      <c r="G125" s="2" t="str">
        <f>rawdata!H125</f>
        <v>2013</v>
      </c>
      <c r="H125" s="2" t="str">
        <f>rawdata!I125</f>
        <v>New York, USA</v>
      </c>
      <c r="I125" s="2" t="str">
        <f>if(isblank(rawdata!J125),"",if(countif(Mappings!$A$6:$A$250,"="&amp;rawdata!J125)&gt;0,vlookup(rawdata!J125,Mappings!$A$6:$B$250,2,false),rawdata!J125))</f>
        <v>form_installation</v>
      </c>
      <c r="J125" s="2" t="str">
        <f>if(isblank(rawdata!K125),"",if(countif(Mappings!$A$6:$A$250,"="&amp;rawdata!K125)&gt;0,vlookup(rawdata!K125,Mappings!$A$6:$B$250,2,false),rawdata!K125))</f>
        <v>form_game</v>
      </c>
      <c r="K125" s="2" t="str">
        <f>if(isblank(rawdata!L125),"",if(countif(Mappings!$A$6:$A$250,"="&amp;rawdata!L125)&gt;0,vlookup(rawdata!L125,Mappings!$A$6:$B$250,2,false),rawdata!L125))</f>
        <v>function_touch</v>
      </c>
      <c r="L125" s="2" t="str">
        <f>if(isblank(rawdata!M125),"",if(countif(Mappings!$A$6:$A$250,"="&amp;rawdata!M125)&gt;0,vlookup(rawdata!M125,Mappings!$A$6:$B$250,2,false),rawdata!M125))</f>
        <v>type_commercial</v>
      </c>
      <c r="M125" s="2" t="str">
        <f>if(isblank(rawdata!N125),"",if(countif(Mappings!$A$6:$A$250,"="&amp;rawdata!N125)&gt;0,vlookup(rawdata!N125,Mappings!$A$6:$B$250,2,false),rawdata!N125))</f>
        <v>function_motion</v>
      </c>
      <c r="N125" s="2" t="str">
        <f>if(isblank(rawdata!O125),"",if(countif(Mappings!$A$6:$A$250,"="&amp;rawdata!O125)&gt;0,vlookup(rawdata!O125,Mappings!$A$6:$B$250,2,false),rawdata!O125))</f>
        <v>theme_tech</v>
      </c>
      <c r="O125" s="2" t="str">
        <f>if(isblank(rawdata!P125),"",if(countif(Mappings!$A$6:$A$250,"="&amp;rawdata!P125)&gt;0,vlookup(rawdata!P125,Mappings!$A$6:$B$250,2,false),rawdata!P125))</f>
        <v>tech_screen</v>
      </c>
      <c r="P125" s="2" t="str">
        <f>if(isblank(rawdata!Q125),"",if(countif(Mappings!$A$6:$A$250,"="&amp;rawdata!Q125)&gt;0,vlookup(rawdata!Q125,Mappings!$A$6:$B$250,2,false),rawdata!Q125))</f>
        <v>gear_none</v>
      </c>
      <c r="Q125" s="2" t="str">
        <f>if(isblank(rawdata!R125),"",if(countif(Mappings!$A$6:$A$250,"="&amp;rawdata!R125)&gt;0,vlookup(rawdata!R125,Mappings!$A$6:$B$250,2,false),rawdata!R125))</f>
        <v/>
      </c>
      <c r="R125" s="2" t="str">
        <f>if(isblank(rawdata!S125),"",if(countif(Mappings!$A$6:$A$250,"="&amp;rawdata!S125)&gt;0,vlookup(rawdata!S125,Mappings!$A$6:$B$250,2,false),rawdata!S125))</f>
        <v/>
      </c>
      <c r="S125" s="2" t="str">
        <f>if(isblank(rawdata!T125),"",if(countif(Mappings!$A$6:$A$250,"="&amp;rawdata!T125)&gt;0,vlookup(rawdata!T125,Mappings!$A$6:$B$250,2,false),rawdata!T125))</f>
        <v/>
      </c>
      <c r="T125" s="2" t="str">
        <f>if(isblank(rawdata!U125),"",if(countif(Mappings!$A$6:$A$250,"="&amp;rawdata!U125)&gt;0,vlookup(rawdata!U125,Mappings!$A$6:$B$250,2,false),rawdata!U125))</f>
        <v/>
      </c>
      <c r="U125" s="2" t="str">
        <f>if(isblank(rawdata!V125),"",if(countif(Mappings!$A$6:$A$250,"="&amp;rawdata!V125)&gt;0,vlookup(rawdata!V125,Mappings!$A$6:$B$250,2,false),rawdata!V125))</f>
        <v/>
      </c>
      <c r="V125" s="2" t="str">
        <f>if(isblank(rawdata!W125),"",if(countif(Mappings!$A$6:$A$250,"="&amp;rawdata!W125)&gt;0,vlookup(rawdata!W125,Mappings!$A$6:$B$250,2,false),rawdata!W125))</f>
        <v/>
      </c>
      <c r="W125" s="2" t="str">
        <f>if(isblank(rawdata!X125),"",if(countif(Mappings!$A$6:$A$250,"="&amp;rawdata!X125)&gt;0,vlookup(rawdata!X125,Mappings!$A$6:$B$250,2,false),rawdata!X125))</f>
        <v/>
      </c>
      <c r="X125" s="2" t="str">
        <f>if(isblank(rawdata!Y125),"",if(countif(Mappings!$A$6:$A$250,"="&amp;rawdata!Y125)&gt;0,vlookup(rawdata!Y125,Mappings!$A$6:$B$250,2,false),rawdata!Y125))</f>
        <v/>
      </c>
      <c r="Y125" s="2" t="str">
        <f>if(isblank(rawdata!Z125),"",if(countif(Mappings!$A$6:$A$250,"="&amp;rawdata!Z125)&gt;0,vlookup(rawdata!Z125,Mappings!$A$6:$B$250,2,false),rawdata!Z125))</f>
        <v/>
      </c>
      <c r="Z125" s="2" t="str">
        <f>if(isblank(rawdata!AA125),"",if(countif(Mappings!$A$6:$A$250,"="&amp;rawdata!AA125)&gt;0,vlookup(rawdata!AA125,Mappings!$A$6:$B$250,2,false),rawdata!AA125))</f>
        <v/>
      </c>
      <c r="AA125" s="2" t="str">
        <f>if(isblank(rawdata!AB125),"",if(countif(Mappings!$A$6:$A$250,"="&amp;rawdata!AB125)&gt;0,vlookup(rawdata!AB125,Mappings!$A$6:$B$250,2,false),rawdata!AB125))</f>
        <v/>
      </c>
    </row>
    <row r="126">
      <c r="B126" s="2" t="str">
        <f>rawdata!C126</f>
        <v>IN ORDER TO CONTROL</v>
      </c>
      <c r="C126" s="2" t="str">
        <f>rawdata!D126</f>
        <v>Nota Bene</v>
      </c>
      <c r="D126" s="2" t="str">
        <f>rawdata!E126</f>
        <v>A text discussing about the threshold on ethics and morality was looping on the floor, people who step on the typographic area to read it, realize them selves on the wall and the interaction process starts.</v>
      </c>
      <c r="E126" s="11" t="str">
        <f>rawdata!F126</f>
        <v>http://www.notabenevisual.com/?p=443#/works/in-order-to-control/</v>
      </c>
      <c r="F126" s="2" t="str">
        <f>rawdata!G126</f>
        <v/>
      </c>
      <c r="G126" s="2" t="str">
        <f>rawdata!H126</f>
        <v>2012</v>
      </c>
      <c r="H126" s="2" t="str">
        <f>rawdata!I126</f>
        <v>Istanbul, Turkey</v>
      </c>
      <c r="I126" s="2" t="str">
        <f>if(isblank(rawdata!J126),"",if(countif(Mappings!$A$6:$A$250,"="&amp;rawdata!J126)&gt;0,vlookup(rawdata!J126,Mappings!$A$6:$B$250,2,false),rawdata!J126))</f>
        <v>form_installation</v>
      </c>
      <c r="J126" s="2" t="str">
        <f>if(isblank(rawdata!K126),"",if(countif(Mappings!$A$6:$A$250,"="&amp;rawdata!K126)&gt;0,vlookup(rawdata!K126,Mappings!$A$6:$B$250,2,false),rawdata!K126))</f>
        <v>gear_projector</v>
      </c>
      <c r="K126" s="2" t="str">
        <f>if(isblank(rawdata!L126),"",if(countif(Mappings!$A$6:$A$250,"="&amp;rawdata!L126)&gt;0,vlookup(rawdata!L126,Mappings!$A$6:$B$250,2,false),rawdata!L126))</f>
        <v>type_interactive</v>
      </c>
      <c r="L126" s="2" t="str">
        <f>if(isblank(rawdata!M126),"",if(countif(Mappings!$A$6:$A$250,"="&amp;rawdata!M126)&gt;0,vlookup(rawdata!M126,Mappings!$A$6:$B$250,2,false),rawdata!M126))</f>
        <v>type_commercial</v>
      </c>
      <c r="M126" s="2" t="str">
        <f>if(isblank(rawdata!N126),"",if(countif(Mappings!$A$6:$A$250,"="&amp;rawdata!N126)&gt;0,vlookup(rawdata!N126,Mappings!$A$6:$B$250,2,false),rawdata!N126))</f>
        <v>function_sound</v>
      </c>
      <c r="N126" s="2" t="str">
        <f>if(isblank(rawdata!O126),"",if(countif(Mappings!$A$6:$A$250,"="&amp;rawdata!O126)&gt;0,vlookup(rawdata!O126,Mappings!$A$6:$B$250,2,false),rawdata!O126))</f>
        <v>theme_historical</v>
      </c>
      <c r="O126" s="2" t="str">
        <f>if(isblank(rawdata!P126),"",if(countif(Mappings!$A$6:$A$250,"="&amp;rawdata!P126)&gt;0,vlookup(rawdata!P126,Mappings!$A$6:$B$250,2,false),rawdata!P126))</f>
        <v>tech_screen</v>
      </c>
      <c r="P126" s="2" t="str">
        <f>if(isblank(rawdata!Q126),"",if(countif(Mappings!$A$6:$A$250,"="&amp;rawdata!Q126)&gt;0,vlookup(rawdata!Q126,Mappings!$A$6:$B$250,2,false),rawdata!Q126))</f>
        <v/>
      </c>
      <c r="Q126" s="2" t="str">
        <f>if(isblank(rawdata!R126),"",if(countif(Mappings!$A$6:$A$250,"="&amp;rawdata!R126)&gt;0,vlookup(rawdata!R126,Mappings!$A$6:$B$250,2,false),rawdata!R126))</f>
        <v/>
      </c>
      <c r="R126" s="2" t="str">
        <f>if(isblank(rawdata!S126),"",if(countif(Mappings!$A$6:$A$250,"="&amp;rawdata!S126)&gt;0,vlookup(rawdata!S126,Mappings!$A$6:$B$250,2,false),rawdata!S126))</f>
        <v/>
      </c>
      <c r="S126" s="2" t="str">
        <f>if(isblank(rawdata!T126),"",if(countif(Mappings!$A$6:$A$250,"="&amp;rawdata!T126)&gt;0,vlookup(rawdata!T126,Mappings!$A$6:$B$250,2,false),rawdata!T126))</f>
        <v/>
      </c>
      <c r="T126" s="2" t="str">
        <f>if(isblank(rawdata!U126),"",if(countif(Mappings!$A$6:$A$250,"="&amp;rawdata!U126)&gt;0,vlookup(rawdata!U126,Mappings!$A$6:$B$250,2,false),rawdata!U126))</f>
        <v/>
      </c>
      <c r="U126" s="2" t="str">
        <f>if(isblank(rawdata!V126),"",if(countif(Mappings!$A$6:$A$250,"="&amp;rawdata!V126)&gt;0,vlookup(rawdata!V126,Mappings!$A$6:$B$250,2,false),rawdata!V126))</f>
        <v/>
      </c>
      <c r="V126" s="2" t="str">
        <f>if(isblank(rawdata!W126),"",if(countif(Mappings!$A$6:$A$250,"="&amp;rawdata!W126)&gt;0,vlookup(rawdata!W126,Mappings!$A$6:$B$250,2,false),rawdata!W126))</f>
        <v/>
      </c>
      <c r="W126" s="2" t="str">
        <f>if(isblank(rawdata!X126),"",if(countif(Mappings!$A$6:$A$250,"="&amp;rawdata!X126)&gt;0,vlookup(rawdata!X126,Mappings!$A$6:$B$250,2,false),rawdata!X126))</f>
        <v/>
      </c>
      <c r="X126" s="2" t="str">
        <f>if(isblank(rawdata!Y126),"",if(countif(Mappings!$A$6:$A$250,"="&amp;rawdata!Y126)&gt;0,vlookup(rawdata!Y126,Mappings!$A$6:$B$250,2,false),rawdata!Y126))</f>
        <v/>
      </c>
      <c r="Y126" s="2" t="str">
        <f>if(isblank(rawdata!Z126),"",if(countif(Mappings!$A$6:$A$250,"="&amp;rawdata!Z126)&gt;0,vlookup(rawdata!Z126,Mappings!$A$6:$B$250,2,false),rawdata!Z126))</f>
        <v/>
      </c>
      <c r="Z126" s="2" t="str">
        <f>if(isblank(rawdata!AA126),"",if(countif(Mappings!$A$6:$A$250,"="&amp;rawdata!AA126)&gt;0,vlookup(rawdata!AA126,Mappings!$A$6:$B$250,2,false),rawdata!AA126))</f>
        <v/>
      </c>
      <c r="AA126" s="2" t="str">
        <f>if(isblank(rawdata!AB126),"",if(countif(Mappings!$A$6:$A$250,"="&amp;rawdata!AB126)&gt;0,vlookup(rawdata!AB126,Mappings!$A$6:$B$250,2,false),rawdata!AB126))</f>
        <v/>
      </c>
    </row>
    <row r="127">
      <c r="B127" s="2" t="str">
        <f>rawdata!C127</f>
        <v>VOLKSWAGEN ARENA</v>
      </c>
      <c r="C127" s="2" t="str">
        <f>rawdata!D127</f>
        <v>Nota Bene</v>
      </c>
      <c r="D127" s="2" t="str">
        <f>rawdata!E127</f>
        <v>NOTA BENE, installed a permanent video installation into the entrance hall of Volkswagen Arena. 30 x 4m surface turned into projection area for visitors to experience a new concert hall concept.</v>
      </c>
      <c r="E127" s="11" t="str">
        <f>rawdata!F127</f>
        <v>http://www.notabenevisual.com/#/works/volkswagen-arena/</v>
      </c>
      <c r="F127" s="2" t="str">
        <f>rawdata!G127</f>
        <v/>
      </c>
      <c r="G127" s="2" t="str">
        <f>rawdata!H127</f>
        <v>2014</v>
      </c>
      <c r="H127" s="2" t="str">
        <f>rawdata!I127</f>
        <v>Istanbul, Turkey</v>
      </c>
      <c r="I127" s="2" t="str">
        <f>if(isblank(rawdata!J127),"",if(countif(Mappings!$A$6:$A$250,"="&amp;rawdata!J127)&gt;0,vlookup(rawdata!J127,Mappings!$A$6:$B$250,2,false),rawdata!J127))</f>
        <v>form_installation</v>
      </c>
      <c r="J127" s="2" t="str">
        <f>if(isblank(rawdata!K127),"",if(countif(Mappings!$A$6:$A$250,"="&amp;rawdata!K127)&gt;0,vlookup(rawdata!K127,Mappings!$A$6:$B$250,2,false),rawdata!K127))</f>
        <v>gear_projector</v>
      </c>
      <c r="K127" s="2" t="str">
        <f>if(isblank(rawdata!L127),"",if(countif(Mappings!$A$6:$A$250,"="&amp;rawdata!L127)&gt;0,vlookup(rawdata!L127,Mappings!$A$6:$B$250,2,false),rawdata!L127))</f>
        <v>type_commercial</v>
      </c>
      <c r="L127" s="2" t="str">
        <f>if(isblank(rawdata!M127),"",if(countif(Mappings!$A$6:$A$250,"="&amp;rawdata!M127)&gt;0,vlookup(rawdata!M127,Mappings!$A$6:$B$250,2,false),rawdata!M127))</f>
        <v/>
      </c>
      <c r="M127" s="2" t="str">
        <f>if(isblank(rawdata!N127),"",if(countif(Mappings!$A$6:$A$250,"="&amp;rawdata!N127)&gt;0,vlookup(rawdata!N127,Mappings!$A$6:$B$250,2,false),rawdata!N127))</f>
        <v>function_touch</v>
      </c>
      <c r="N127" s="2" t="str">
        <f>if(isblank(rawdata!O127),"",if(countif(Mappings!$A$6:$A$250,"="&amp;rawdata!O127)&gt;0,vlookup(rawdata!O127,Mappings!$A$6:$B$250,2,false),rawdata!O127))</f>
        <v>theme_tech</v>
      </c>
      <c r="O127" s="2" t="str">
        <f>if(isblank(rawdata!P127),"",if(countif(Mappings!$A$6:$A$250,"="&amp;rawdata!P127)&gt;0,vlookup(rawdata!P127,Mappings!$A$6:$B$250,2,false),rawdata!P127))</f>
        <v>tech_screen</v>
      </c>
      <c r="P127" s="2" t="str">
        <f>if(isblank(rawdata!Q127),"",if(countif(Mappings!$A$6:$A$250,"="&amp;rawdata!Q127)&gt;0,vlookup(rawdata!Q127,Mappings!$A$6:$B$250,2,false),rawdata!Q127))</f>
        <v/>
      </c>
      <c r="Q127" s="2" t="str">
        <f>if(isblank(rawdata!R127),"",if(countif(Mappings!$A$6:$A$250,"="&amp;rawdata!R127)&gt;0,vlookup(rawdata!R127,Mappings!$A$6:$B$250,2,false),rawdata!R127))</f>
        <v/>
      </c>
      <c r="R127" s="2" t="str">
        <f>if(isblank(rawdata!S127),"",if(countif(Mappings!$A$6:$A$250,"="&amp;rawdata!S127)&gt;0,vlookup(rawdata!S127,Mappings!$A$6:$B$250,2,false),rawdata!S127))</f>
        <v/>
      </c>
      <c r="S127" s="2" t="str">
        <f>if(isblank(rawdata!T127),"",if(countif(Mappings!$A$6:$A$250,"="&amp;rawdata!T127)&gt;0,vlookup(rawdata!T127,Mappings!$A$6:$B$250,2,false),rawdata!T127))</f>
        <v/>
      </c>
      <c r="T127" s="2" t="str">
        <f>if(isblank(rawdata!U127),"",if(countif(Mappings!$A$6:$A$250,"="&amp;rawdata!U127)&gt;0,vlookup(rawdata!U127,Mappings!$A$6:$B$250,2,false),rawdata!U127))</f>
        <v/>
      </c>
      <c r="U127" s="2" t="str">
        <f>if(isblank(rawdata!V127),"",if(countif(Mappings!$A$6:$A$250,"="&amp;rawdata!V127)&gt;0,vlookup(rawdata!V127,Mappings!$A$6:$B$250,2,false),rawdata!V127))</f>
        <v/>
      </c>
      <c r="V127" s="2" t="str">
        <f>if(isblank(rawdata!W127),"",if(countif(Mappings!$A$6:$A$250,"="&amp;rawdata!W127)&gt;0,vlookup(rawdata!W127,Mappings!$A$6:$B$250,2,false),rawdata!W127))</f>
        <v/>
      </c>
      <c r="W127" s="2" t="str">
        <f>if(isblank(rawdata!X127),"",if(countif(Mappings!$A$6:$A$250,"="&amp;rawdata!X127)&gt;0,vlookup(rawdata!X127,Mappings!$A$6:$B$250,2,false),rawdata!X127))</f>
        <v/>
      </c>
      <c r="X127" s="2" t="str">
        <f>if(isblank(rawdata!Y127),"",if(countif(Mappings!$A$6:$A$250,"="&amp;rawdata!Y127)&gt;0,vlookup(rawdata!Y127,Mappings!$A$6:$B$250,2,false),rawdata!Y127))</f>
        <v/>
      </c>
      <c r="Y127" s="2" t="str">
        <f>if(isblank(rawdata!Z127),"",if(countif(Mappings!$A$6:$A$250,"="&amp;rawdata!Z127)&gt;0,vlookup(rawdata!Z127,Mappings!$A$6:$B$250,2,false),rawdata!Z127))</f>
        <v/>
      </c>
      <c r="Z127" s="2" t="str">
        <f>if(isblank(rawdata!AA127),"",if(countif(Mappings!$A$6:$A$250,"="&amp;rawdata!AA127)&gt;0,vlookup(rawdata!AA127,Mappings!$A$6:$B$250,2,false),rawdata!AA127))</f>
        <v/>
      </c>
      <c r="AA127" s="2" t="str">
        <f>if(isblank(rawdata!AB127),"",if(countif(Mappings!$A$6:$A$250,"="&amp;rawdata!AB127)&gt;0,vlookup(rawdata!AB127,Mappings!$A$6:$B$250,2,false),rawdata!AB127))</f>
        <v/>
      </c>
    </row>
    <row r="128">
      <c r="B128" s="2" t="str">
        <f>rawdata!C128</f>
        <v>AMBER'10</v>
      </c>
      <c r="C128" s="2" t="str">
        <f>rawdata!D128</f>
        <v>Nota Bene</v>
      </c>
      <c r="D128" s="2" t="str">
        <f>rawdata!E128</f>
        <v>Amber'10 Art and Technology Festival invited our crew for this year's concept; Data City, for Video Projection Mapping Labs between 9th and 12th of November. </v>
      </c>
      <c r="E128" s="11" t="str">
        <f>rawdata!F128</f>
        <v>http://www.notabenevisual.com/#/works/amber-10/</v>
      </c>
      <c r="F128" s="2" t="str">
        <f>rawdata!G128</f>
        <v/>
      </c>
      <c r="G128" s="2" t="str">
        <f>rawdata!H128</f>
        <v>2010</v>
      </c>
      <c r="H128" s="2" t="str">
        <f>rawdata!I128</f>
        <v>Istanbul, Turkey</v>
      </c>
      <c r="I128" s="2" t="str">
        <f>if(isblank(rawdata!J128),"",if(countif(Mappings!$A$6:$A$250,"="&amp;rawdata!J128)&gt;0,vlookup(rawdata!J128,Mappings!$A$6:$B$250,2,false),rawdata!J128))</f>
        <v>form_installation</v>
      </c>
      <c r="J128" s="2" t="str">
        <f>if(isblank(rawdata!K128),"",if(countif(Mappings!$A$6:$A$250,"="&amp;rawdata!K128)&gt;0,vlookup(rawdata!K128,Mappings!$A$6:$B$250,2,false),rawdata!K128))</f>
        <v>gear_projector</v>
      </c>
      <c r="K128" s="2" t="str">
        <f>if(isblank(rawdata!L128),"",if(countif(Mappings!$A$6:$A$250,"="&amp;rawdata!L128)&gt;0,vlookup(rawdata!L128,Mappings!$A$6:$B$250,2,false),rawdata!L128))</f>
        <v>type_commercial</v>
      </c>
      <c r="L128" s="2" t="str">
        <f>if(isblank(rawdata!M128),"",if(countif(Mappings!$A$6:$A$250,"="&amp;rawdata!M128)&gt;0,vlookup(rawdata!M128,Mappings!$A$6:$B$250,2,false),rawdata!M128))</f>
        <v/>
      </c>
      <c r="M128" s="2" t="str">
        <f>if(isblank(rawdata!N128),"",if(countif(Mappings!$A$6:$A$250,"="&amp;rawdata!N128)&gt;0,vlookup(rawdata!N128,Mappings!$A$6:$B$250,2,false),rawdata!N128))</f>
        <v>function_touch</v>
      </c>
      <c r="N128" s="2" t="str">
        <f>if(isblank(rawdata!O128),"",if(countif(Mappings!$A$6:$A$250,"="&amp;rawdata!O128)&gt;0,vlookup(rawdata!O128,Mappings!$A$6:$B$250,2,false),rawdata!O128))</f>
        <v>theme_tech</v>
      </c>
      <c r="O128" s="2" t="str">
        <f>if(isblank(rawdata!P128),"",if(countif(Mappings!$A$6:$A$250,"="&amp;rawdata!P128)&gt;0,vlookup(rawdata!P128,Mappings!$A$6:$B$250,2,false),rawdata!P128))</f>
        <v>tech_screen</v>
      </c>
      <c r="P128" s="2" t="str">
        <f>if(isblank(rawdata!Q128),"",if(countif(Mappings!$A$6:$A$250,"="&amp;rawdata!Q128)&gt;0,vlookup(rawdata!Q128,Mappings!$A$6:$B$250,2,false),rawdata!Q128))</f>
        <v/>
      </c>
      <c r="Q128" s="2" t="str">
        <f>if(isblank(rawdata!R128),"",if(countif(Mappings!$A$6:$A$250,"="&amp;rawdata!R128)&gt;0,vlookup(rawdata!R128,Mappings!$A$6:$B$250,2,false),rawdata!R128))</f>
        <v/>
      </c>
      <c r="R128" s="2" t="str">
        <f>if(isblank(rawdata!S128),"",if(countif(Mappings!$A$6:$A$250,"="&amp;rawdata!S128)&gt;0,vlookup(rawdata!S128,Mappings!$A$6:$B$250,2,false),rawdata!S128))</f>
        <v/>
      </c>
      <c r="S128" s="2" t="str">
        <f>if(isblank(rawdata!T128),"",if(countif(Mappings!$A$6:$A$250,"="&amp;rawdata!T128)&gt;0,vlookup(rawdata!T128,Mappings!$A$6:$B$250,2,false),rawdata!T128))</f>
        <v/>
      </c>
      <c r="T128" s="2" t="str">
        <f>if(isblank(rawdata!U128),"",if(countif(Mappings!$A$6:$A$250,"="&amp;rawdata!U128)&gt;0,vlookup(rawdata!U128,Mappings!$A$6:$B$250,2,false),rawdata!U128))</f>
        <v/>
      </c>
      <c r="U128" s="2" t="str">
        <f>if(isblank(rawdata!V128),"",if(countif(Mappings!$A$6:$A$250,"="&amp;rawdata!V128)&gt;0,vlookup(rawdata!V128,Mappings!$A$6:$B$250,2,false),rawdata!V128))</f>
        <v/>
      </c>
      <c r="V128" s="2" t="str">
        <f>if(isblank(rawdata!W128),"",if(countif(Mappings!$A$6:$A$250,"="&amp;rawdata!W128)&gt;0,vlookup(rawdata!W128,Mappings!$A$6:$B$250,2,false),rawdata!W128))</f>
        <v/>
      </c>
      <c r="W128" s="2" t="str">
        <f>if(isblank(rawdata!X128),"",if(countif(Mappings!$A$6:$A$250,"="&amp;rawdata!X128)&gt;0,vlookup(rawdata!X128,Mappings!$A$6:$B$250,2,false),rawdata!X128))</f>
        <v/>
      </c>
      <c r="X128" s="2" t="str">
        <f>if(isblank(rawdata!Y128),"",if(countif(Mappings!$A$6:$A$250,"="&amp;rawdata!Y128)&gt;0,vlookup(rawdata!Y128,Mappings!$A$6:$B$250,2,false),rawdata!Y128))</f>
        <v/>
      </c>
      <c r="Y128" s="2" t="str">
        <f>if(isblank(rawdata!Z128),"",if(countif(Mappings!$A$6:$A$250,"="&amp;rawdata!Z128)&gt;0,vlookup(rawdata!Z128,Mappings!$A$6:$B$250,2,false),rawdata!Z128))</f>
        <v/>
      </c>
      <c r="Z128" s="2" t="str">
        <f>if(isblank(rawdata!AA128),"",if(countif(Mappings!$A$6:$A$250,"="&amp;rawdata!AA128)&gt;0,vlookup(rawdata!AA128,Mappings!$A$6:$B$250,2,false),rawdata!AA128))</f>
        <v/>
      </c>
      <c r="AA128" s="2" t="str">
        <f>if(isblank(rawdata!AB128),"",if(countif(Mappings!$A$6:$A$250,"="&amp;rawdata!AB128)&gt;0,vlookup(rawdata!AB128,Mappings!$A$6:$B$250,2,false),rawdata!AB128))</f>
        <v/>
      </c>
    </row>
    <row r="129">
      <c r="B129" s="2" t="str">
        <f>rawdata!C129</f>
        <v>PERA PALACE HOTEL - ABSTRACT PART, GRAND OPENING</v>
      </c>
      <c r="C129" s="2" t="str">
        <f>rawdata!D129</f>
        <v>Nota Bene</v>
      </c>
      <c r="D129" s="2" t="str">
        <f>rawdata!E129</f>
        <v>Pera Palace Hotel, Grand Opening / Istanbul</v>
      </c>
      <c r="E129" s="11" t="str">
        <f>rawdata!F129</f>
        <v>http://www.notabenevisual.com/#/works/pera-palace-hotel-abstract/</v>
      </c>
      <c r="F129" s="2" t="str">
        <f>rawdata!G129</f>
        <v/>
      </c>
      <c r="G129" s="2" t="str">
        <f>rawdata!H129</f>
        <v>2010</v>
      </c>
      <c r="H129" s="2" t="str">
        <f>rawdata!I129</f>
        <v>Istanbul, Turkey</v>
      </c>
      <c r="I129" s="2" t="str">
        <f>if(isblank(rawdata!J129),"",if(countif(Mappings!$A$6:$A$250,"="&amp;rawdata!J129)&gt;0,vlookup(rawdata!J129,Mappings!$A$6:$B$250,2,false),rawdata!J129))</f>
        <v>form_installation</v>
      </c>
      <c r="J129" s="2" t="str">
        <f>if(isblank(rawdata!K129),"",if(countif(Mappings!$A$6:$A$250,"="&amp;rawdata!K129)&gt;0,vlookup(rawdata!K129,Mappings!$A$6:$B$250,2,false),rawdata!K129))</f>
        <v>gear_projector</v>
      </c>
      <c r="K129" s="2" t="str">
        <f>if(isblank(rawdata!L129),"",if(countif(Mappings!$A$6:$A$250,"="&amp;rawdata!L129)&gt;0,vlookup(rawdata!L129,Mappings!$A$6:$B$250,2,false),rawdata!L129))</f>
        <v>form_spatial</v>
      </c>
      <c r="L129" s="2" t="str">
        <f>if(isblank(rawdata!M129),"",if(countif(Mappings!$A$6:$A$250,"="&amp;rawdata!M129)&gt;0,vlookup(rawdata!M129,Mappings!$A$6:$B$250,2,false),rawdata!M129))</f>
        <v>type_projection</v>
      </c>
      <c r="M129" s="2" t="str">
        <f>if(isblank(rawdata!N129),"",if(countif(Mappings!$A$6:$A$250,"="&amp;rawdata!N129)&gt;0,vlookup(rawdata!N129,Mappings!$A$6:$B$250,2,false),rawdata!N129))</f>
        <v>function_touch</v>
      </c>
      <c r="N129" s="2" t="str">
        <f>if(isblank(rawdata!O129),"",if(countif(Mappings!$A$6:$A$250,"="&amp;rawdata!O129)&gt;0,vlookup(rawdata!O129,Mappings!$A$6:$B$250,2,false),rawdata!O129))</f>
        <v>theme_tech</v>
      </c>
      <c r="O129" s="2" t="str">
        <f>if(isblank(rawdata!P129),"",if(countif(Mappings!$A$6:$A$250,"="&amp;rawdata!P129)&gt;0,vlookup(rawdata!P129,Mappings!$A$6:$B$250,2,false),rawdata!P129))</f>
        <v>tech_screen</v>
      </c>
      <c r="P129" s="2" t="str">
        <f>if(isblank(rawdata!Q129),"",if(countif(Mappings!$A$6:$A$250,"="&amp;rawdata!Q129)&gt;0,vlookup(rawdata!Q129,Mappings!$A$6:$B$250,2,false),rawdata!Q129))</f>
        <v/>
      </c>
      <c r="Q129" s="2" t="str">
        <f>if(isblank(rawdata!R129),"",if(countif(Mappings!$A$6:$A$250,"="&amp;rawdata!R129)&gt;0,vlookup(rawdata!R129,Mappings!$A$6:$B$250,2,false),rawdata!R129))</f>
        <v/>
      </c>
      <c r="R129" s="2" t="str">
        <f>if(isblank(rawdata!S129),"",if(countif(Mappings!$A$6:$A$250,"="&amp;rawdata!S129)&gt;0,vlookup(rawdata!S129,Mappings!$A$6:$B$250,2,false),rawdata!S129))</f>
        <v/>
      </c>
      <c r="S129" s="2" t="str">
        <f>if(isblank(rawdata!T129),"",if(countif(Mappings!$A$6:$A$250,"="&amp;rawdata!T129)&gt;0,vlookup(rawdata!T129,Mappings!$A$6:$B$250,2,false),rawdata!T129))</f>
        <v/>
      </c>
      <c r="T129" s="2" t="str">
        <f>if(isblank(rawdata!U129),"",if(countif(Mappings!$A$6:$A$250,"="&amp;rawdata!U129)&gt;0,vlookup(rawdata!U129,Mappings!$A$6:$B$250,2,false),rawdata!U129))</f>
        <v/>
      </c>
      <c r="U129" s="2" t="str">
        <f>if(isblank(rawdata!V129),"",if(countif(Mappings!$A$6:$A$250,"="&amp;rawdata!V129)&gt;0,vlookup(rawdata!V129,Mappings!$A$6:$B$250,2,false),rawdata!V129))</f>
        <v/>
      </c>
      <c r="V129" s="2" t="str">
        <f>if(isblank(rawdata!W129),"",if(countif(Mappings!$A$6:$A$250,"="&amp;rawdata!W129)&gt;0,vlookup(rawdata!W129,Mappings!$A$6:$B$250,2,false),rawdata!W129))</f>
        <v/>
      </c>
      <c r="W129" s="2" t="str">
        <f>if(isblank(rawdata!X129),"",if(countif(Mappings!$A$6:$A$250,"="&amp;rawdata!X129)&gt;0,vlookup(rawdata!X129,Mappings!$A$6:$B$250,2,false),rawdata!X129))</f>
        <v/>
      </c>
      <c r="X129" s="2" t="str">
        <f>if(isblank(rawdata!Y129),"",if(countif(Mappings!$A$6:$A$250,"="&amp;rawdata!Y129)&gt;0,vlookup(rawdata!Y129,Mappings!$A$6:$B$250,2,false),rawdata!Y129))</f>
        <v/>
      </c>
      <c r="Y129" s="2" t="str">
        <f>if(isblank(rawdata!Z129),"",if(countif(Mappings!$A$6:$A$250,"="&amp;rawdata!Z129)&gt;0,vlookup(rawdata!Z129,Mappings!$A$6:$B$250,2,false),rawdata!Z129))</f>
        <v/>
      </c>
      <c r="Z129" s="2" t="str">
        <f>if(isblank(rawdata!AA129),"",if(countif(Mappings!$A$6:$A$250,"="&amp;rawdata!AA129)&gt;0,vlookup(rawdata!AA129,Mappings!$A$6:$B$250,2,false),rawdata!AA129))</f>
        <v/>
      </c>
      <c r="AA129" s="2" t="str">
        <f>if(isblank(rawdata!AB129),"",if(countif(Mappings!$A$6:$A$250,"="&amp;rawdata!AB129)&gt;0,vlookup(rawdata!AB129,Mappings!$A$6:$B$250,2,false),rawdata!AB129))</f>
        <v/>
      </c>
    </row>
    <row r="130">
      <c r="B130" s="2" t="str">
        <f>rawdata!C130</f>
        <v>Notional Field </v>
      </c>
      <c r="C130" s="2" t="str">
        <f>rawdata!D130</f>
        <v>Cuppetelli and Mendoza</v>
      </c>
      <c r="D130" s="2" t="str">
        <f>rawdata!E130</f>
        <v>Interactive site-specific installation. 40' x 10' x 6". MDF, elastic cord, video projectors, video cameras, computer, custom software.</v>
      </c>
      <c r="E130" s="11" t="str">
        <f>rawdata!F130</f>
        <v>http://cuppetellimendoza.com/notional-field-nantes/</v>
      </c>
      <c r="F130" s="2" t="str">
        <f>rawdata!G130</f>
        <v/>
      </c>
      <c r="G130" s="2" t="str">
        <f>rawdata!H130</f>
        <v>2012</v>
      </c>
      <c r="H130" s="2" t="str">
        <f>rawdata!I130</f>
        <v>Nantes, France </v>
      </c>
      <c r="I130" s="2" t="str">
        <f>if(isblank(rawdata!J130),"",if(countif(Mappings!$A$6:$A$250,"="&amp;rawdata!J130)&gt;0,vlookup(rawdata!J130,Mappings!$A$6:$B$250,2,false),rawdata!J130))</f>
        <v>form_installation</v>
      </c>
      <c r="J130" s="2" t="str">
        <f>if(isblank(rawdata!K130),"",if(countif(Mappings!$A$6:$A$250,"="&amp;rawdata!K130)&gt;0,vlookup(rawdata!K130,Mappings!$A$6:$B$250,2,false),rawdata!K130))</f>
        <v>gear_projector</v>
      </c>
      <c r="K130" s="2" t="str">
        <f>if(isblank(rawdata!L130),"",if(countif(Mappings!$A$6:$A$250,"="&amp;rawdata!L130)&gt;0,vlookup(rawdata!L130,Mappings!$A$6:$B$250,2,false),rawdata!L130))</f>
        <v>type_interactive</v>
      </c>
      <c r="L130" s="2" t="str">
        <f>if(isblank(rawdata!M130),"",if(countif(Mappings!$A$6:$A$250,"="&amp;rawdata!M130)&gt;0,vlookup(rawdata!M130,Mappings!$A$6:$B$250,2,false),rawdata!M130))</f>
        <v>form_installation</v>
      </c>
      <c r="M130" s="2" t="str">
        <f>if(isblank(rawdata!N130),"",if(countif(Mappings!$A$6:$A$250,"="&amp;rawdata!N130)&gt;0,vlookup(rawdata!N130,Mappings!$A$6:$B$250,2,false),rawdata!N130))</f>
        <v>function_touch</v>
      </c>
      <c r="N130" s="2" t="str">
        <f>if(isblank(rawdata!O130),"",if(countif(Mappings!$A$6:$A$250,"="&amp;rawdata!O130)&gt;0,vlookup(rawdata!O130,Mappings!$A$6:$B$250,2,false),rawdata!O130))</f>
        <v>theme_tech</v>
      </c>
      <c r="O130" s="2" t="str">
        <f>if(isblank(rawdata!P130),"",if(countif(Mappings!$A$6:$A$250,"="&amp;rawdata!P130)&gt;0,vlookup(rawdata!P130,Mappings!$A$6:$B$250,2,false),rawdata!P130))</f>
        <v>tech_screen</v>
      </c>
      <c r="P130" s="2" t="str">
        <f>if(isblank(rawdata!Q130),"",if(countif(Mappings!$A$6:$A$250,"="&amp;rawdata!Q130)&gt;0,vlookup(rawdata!Q130,Mappings!$A$6:$B$250,2,false),rawdata!Q130))</f>
        <v/>
      </c>
      <c r="Q130" s="2" t="str">
        <f>if(isblank(rawdata!R130),"",if(countif(Mappings!$A$6:$A$250,"="&amp;rawdata!R130)&gt;0,vlookup(rawdata!R130,Mappings!$A$6:$B$250,2,false),rawdata!R130))</f>
        <v/>
      </c>
      <c r="R130" s="2" t="str">
        <f>if(isblank(rawdata!S130),"",if(countif(Mappings!$A$6:$A$250,"="&amp;rawdata!S130)&gt;0,vlookup(rawdata!S130,Mappings!$A$6:$B$250,2,false),rawdata!S130))</f>
        <v/>
      </c>
      <c r="S130" s="2" t="str">
        <f>if(isblank(rawdata!T130),"",if(countif(Mappings!$A$6:$A$250,"="&amp;rawdata!T130)&gt;0,vlookup(rawdata!T130,Mappings!$A$6:$B$250,2,false),rawdata!T130))</f>
        <v/>
      </c>
      <c r="T130" s="2" t="str">
        <f>if(isblank(rawdata!U130),"",if(countif(Mappings!$A$6:$A$250,"="&amp;rawdata!U130)&gt;0,vlookup(rawdata!U130,Mappings!$A$6:$B$250,2,false),rawdata!U130))</f>
        <v/>
      </c>
      <c r="U130" s="2" t="str">
        <f>if(isblank(rawdata!V130),"",if(countif(Mappings!$A$6:$A$250,"="&amp;rawdata!V130)&gt;0,vlookup(rawdata!V130,Mappings!$A$6:$B$250,2,false),rawdata!V130))</f>
        <v/>
      </c>
      <c r="V130" s="2" t="str">
        <f>if(isblank(rawdata!W130),"",if(countif(Mappings!$A$6:$A$250,"="&amp;rawdata!W130)&gt;0,vlookup(rawdata!W130,Mappings!$A$6:$B$250,2,false),rawdata!W130))</f>
        <v/>
      </c>
      <c r="W130" s="2" t="str">
        <f>if(isblank(rawdata!X130),"",if(countif(Mappings!$A$6:$A$250,"="&amp;rawdata!X130)&gt;0,vlookup(rawdata!X130,Mappings!$A$6:$B$250,2,false),rawdata!X130))</f>
        <v/>
      </c>
      <c r="X130" s="2" t="str">
        <f>if(isblank(rawdata!Y130),"",if(countif(Mappings!$A$6:$A$250,"="&amp;rawdata!Y130)&gt;0,vlookup(rawdata!Y130,Mappings!$A$6:$B$250,2,false),rawdata!Y130))</f>
        <v/>
      </c>
      <c r="Y130" s="2" t="str">
        <f>if(isblank(rawdata!Z130),"",if(countif(Mappings!$A$6:$A$250,"="&amp;rawdata!Z130)&gt;0,vlookup(rawdata!Z130,Mappings!$A$6:$B$250,2,false),rawdata!Z130))</f>
        <v/>
      </c>
      <c r="Z130" s="2" t="str">
        <f>if(isblank(rawdata!AA130),"",if(countif(Mappings!$A$6:$A$250,"="&amp;rawdata!AA130)&gt;0,vlookup(rawdata!AA130,Mappings!$A$6:$B$250,2,false),rawdata!AA130))</f>
        <v/>
      </c>
      <c r="AA130" s="2" t="str">
        <f>if(isblank(rawdata!AB130),"",if(countif(Mappings!$A$6:$A$250,"="&amp;rawdata!AB130)&gt;0,vlookup(rawdata!AB130,Mappings!$A$6:$B$250,2,false),rawdata!AB130))</f>
        <v/>
      </c>
    </row>
    <row r="131">
      <c r="B131" s="2" t="str">
        <f>rawdata!C131</f>
        <v>Interference Pool </v>
      </c>
      <c r="C131" s="2" t="str">
        <f>rawdata!D131</f>
        <v>Cuppetelli and Mendoza</v>
      </c>
      <c r="D131" s="2" t="str">
        <f>rawdata!E131</f>
        <v>Interactive audiovisual installation. Plywood, elastic cord, video projectors, video cameras, sound system, computer, custom software. Sound composition and programming by Peter Segerstrom.</v>
      </c>
      <c r="E131" s="11" t="str">
        <f>rawdata!F131</f>
        <v>http://cuppetellimendoza.com/interference-pool/</v>
      </c>
      <c r="F131" s="2" t="str">
        <f>rawdata!G131</f>
        <v/>
      </c>
      <c r="G131" s="2" t="str">
        <f>rawdata!H131</f>
        <v>2014</v>
      </c>
      <c r="H131" s="2" t="str">
        <f>rawdata!I131</f>
        <v>Michigan, USA</v>
      </c>
      <c r="I131" s="2" t="str">
        <f>if(isblank(rawdata!J131),"",if(countif(Mappings!$A$6:$A$250,"="&amp;rawdata!J131)&gt;0,vlookup(rawdata!J131,Mappings!$A$6:$B$250,2,false),rawdata!J131))</f>
        <v>form_installation</v>
      </c>
      <c r="J131" s="2" t="str">
        <f>if(isblank(rawdata!K131),"",if(countif(Mappings!$A$6:$A$250,"="&amp;rawdata!K131)&gt;0,vlookup(rawdata!K131,Mappings!$A$6:$B$250,2,false),rawdata!K131))</f>
        <v>gear_projector</v>
      </c>
      <c r="K131" s="2" t="str">
        <f>if(isblank(rawdata!L131),"",if(countif(Mappings!$A$6:$A$250,"="&amp;rawdata!L131)&gt;0,vlookup(rawdata!L131,Mappings!$A$6:$B$250,2,false),rawdata!L131))</f>
        <v>type_interactive</v>
      </c>
      <c r="L131" s="2" t="str">
        <f>if(isblank(rawdata!M131),"",if(countif(Mappings!$A$6:$A$250,"="&amp;rawdata!M131)&gt;0,vlookup(rawdata!M131,Mappings!$A$6:$B$250,2,false),rawdata!M131))</f>
        <v>function_sound</v>
      </c>
      <c r="M131" s="2" t="str">
        <f>if(isblank(rawdata!M131),"",if(countif(Mappings!$A$6:$A$250,"="&amp;rawdata!M131)&gt;0,vlookup(rawdata!M131,Mappings!$A$6:$B$250,2,false),rawdata!M131))</f>
        <v>function_sound</v>
      </c>
      <c r="N131" s="2" t="str">
        <f>if(isblank(rawdata!N131),"",if(countif(Mappings!$A$6:$A$250,"="&amp;rawdata!N131)&gt;0,vlookup(rawdata!N131,Mappings!$A$6:$B$250,2,false),rawdata!N131))</f>
        <v>theme_tech</v>
      </c>
      <c r="O131" s="2" t="str">
        <f>if(isblank(rawdata!O131),"",if(countif(Mappings!$A$6:$A$250,"="&amp;rawdata!O131)&gt;0,vlookup(rawdata!O131,Mappings!$A$6:$B$250,2,false),rawdata!O131))</f>
        <v>tech_screen</v>
      </c>
      <c r="P131" s="2" t="str">
        <f>if(isblank(rawdata!Q131),"",if(countif(Mappings!$A$6:$A$250,"="&amp;rawdata!Q131)&gt;0,vlookup(rawdata!Q131,Mappings!$A$6:$B$250,2,false),rawdata!Q131))</f>
        <v/>
      </c>
      <c r="Q131" s="2" t="str">
        <f>if(isblank(rawdata!R131),"",if(countif(Mappings!$A$6:$A$250,"="&amp;rawdata!R131)&gt;0,vlookup(rawdata!R131,Mappings!$A$6:$B$250,2,false),rawdata!R131))</f>
        <v/>
      </c>
      <c r="R131" s="2" t="str">
        <f>if(isblank(rawdata!S131),"",if(countif(Mappings!$A$6:$A$250,"="&amp;rawdata!S131)&gt;0,vlookup(rawdata!S131,Mappings!$A$6:$B$250,2,false),rawdata!S131))</f>
        <v/>
      </c>
      <c r="S131" s="2" t="str">
        <f>if(isblank(rawdata!T131),"",if(countif(Mappings!$A$6:$A$250,"="&amp;rawdata!T131)&gt;0,vlookup(rawdata!T131,Mappings!$A$6:$B$250,2,false),rawdata!T131))</f>
        <v/>
      </c>
      <c r="T131" s="2" t="str">
        <f>if(isblank(rawdata!U131),"",if(countif(Mappings!$A$6:$A$250,"="&amp;rawdata!U131)&gt;0,vlookup(rawdata!U131,Mappings!$A$6:$B$250,2,false),rawdata!U131))</f>
        <v/>
      </c>
      <c r="U131" s="2" t="str">
        <f>if(isblank(rawdata!V131),"",if(countif(Mappings!$A$6:$A$250,"="&amp;rawdata!V131)&gt;0,vlookup(rawdata!V131,Mappings!$A$6:$B$250,2,false),rawdata!V131))</f>
        <v/>
      </c>
      <c r="V131" s="2" t="str">
        <f>if(isblank(rawdata!W131),"",if(countif(Mappings!$A$6:$A$250,"="&amp;rawdata!W131)&gt;0,vlookup(rawdata!W131,Mappings!$A$6:$B$250,2,false),rawdata!W131))</f>
        <v/>
      </c>
      <c r="W131" s="2" t="str">
        <f>if(isblank(rawdata!X131),"",if(countif(Mappings!$A$6:$A$250,"="&amp;rawdata!X131)&gt;0,vlookup(rawdata!X131,Mappings!$A$6:$B$250,2,false),rawdata!X131))</f>
        <v/>
      </c>
      <c r="X131" s="2" t="str">
        <f>if(isblank(rawdata!Y131),"",if(countif(Mappings!$A$6:$A$250,"="&amp;rawdata!Y131)&gt;0,vlookup(rawdata!Y131,Mappings!$A$6:$B$250,2,false),rawdata!Y131))</f>
        <v/>
      </c>
      <c r="Y131" s="2" t="str">
        <f>if(isblank(rawdata!Z131),"",if(countif(Mappings!$A$6:$A$250,"="&amp;rawdata!Z131)&gt;0,vlookup(rawdata!Z131,Mappings!$A$6:$B$250,2,false),rawdata!Z131))</f>
        <v/>
      </c>
      <c r="Z131" s="2" t="str">
        <f>if(isblank(rawdata!AA131),"",if(countif(Mappings!$A$6:$A$250,"="&amp;rawdata!AA131)&gt;0,vlookup(rawdata!AA131,Mappings!$A$6:$B$250,2,false),rawdata!AA131))</f>
        <v/>
      </c>
      <c r="AA131" s="2" t="str">
        <f>if(isblank(rawdata!AB131),"",if(countif(Mappings!$A$6:$A$250,"="&amp;rawdata!AB131)&gt;0,vlookup(rawdata!AB131,Mappings!$A$6:$B$250,2,false),rawdata!AB131))</f>
        <v/>
      </c>
    </row>
    <row r="132">
      <c r="B132" s="2" t="str">
        <f>rawdata!C132</f>
        <v>Transition</v>
      </c>
      <c r="C132" s="2" t="str">
        <f>rawdata!D132</f>
        <v>Cuppetelli and Mendoza</v>
      </c>
      <c r="D132" s="2" t="str">
        <f>rawdata!E132</f>
        <v>Transition is a site-specific installation created for the CCS Alumni Hallway in Detroit, MI. It consists of ~140 panels of individually patterned and cut tulle that progressively transform from a bezier curve into a straight line, forming a volume that extends approximately 50ft.</v>
      </c>
      <c r="E132" s="11" t="str">
        <f>rawdata!F132</f>
        <v>http://cuppetellimendoza.com/transition/</v>
      </c>
      <c r="F132" s="2" t="str">
        <f>rawdata!G132</f>
        <v/>
      </c>
      <c r="G132" s="2" t="str">
        <f>rawdata!H132</f>
        <v>2010</v>
      </c>
      <c r="H132" s="2" t="str">
        <f>rawdata!I132</f>
        <v>Nantes, France </v>
      </c>
      <c r="I132" s="2" t="str">
        <f>if(isblank(rawdata!J132),"",if(countif(Mappings!$A$6:$A$250,"="&amp;rawdata!J132)&gt;0,vlookup(rawdata!J132,Mappings!$A$6:$B$250,2,false),rawdata!J132))</f>
        <v>form_installation</v>
      </c>
      <c r="J132" s="2" t="str">
        <f>if(isblank(rawdata!K132),"",if(countif(Mappings!$A$6:$A$250,"="&amp;rawdata!K132)&gt;0,vlookup(rawdata!K132,Mappings!$A$6:$B$250,2,false),rawdata!K132))</f>
        <v>gear_projector</v>
      </c>
      <c r="K132" s="2" t="str">
        <f>if(isblank(rawdata!L132),"",if(countif(Mappings!$A$6:$A$250,"="&amp;rawdata!L132)&gt;0,vlookup(rawdata!L132,Mappings!$A$6:$B$250,2,false),rawdata!L132))</f>
        <v>type_interactive</v>
      </c>
      <c r="L132" s="2" t="str">
        <f>if(isblank(rawdata!M132),"",if(countif(Mappings!$A$6:$A$250,"="&amp;rawdata!M132)&gt;0,vlookup(rawdata!M132,Mappings!$A$6:$B$250,2,false),rawdata!M132))</f>
        <v>function_sound</v>
      </c>
      <c r="M132" s="2" t="str">
        <f>if(isblank(rawdata!M132),"",if(countif(Mappings!$A$6:$A$250,"="&amp;rawdata!M132)&gt;0,vlookup(rawdata!M132,Mappings!$A$6:$B$250,2,false),rawdata!M132))</f>
        <v>function_sound</v>
      </c>
      <c r="N132" s="2" t="str">
        <f>if(isblank(rawdata!N132),"",if(countif(Mappings!$A$6:$A$250,"="&amp;rawdata!N132)&gt;0,vlookup(rawdata!N132,Mappings!$A$6:$B$250,2,false),rawdata!N132))</f>
        <v>theme_tech</v>
      </c>
      <c r="O132" s="2" t="str">
        <f>if(isblank(rawdata!O132),"",if(countif(Mappings!$A$6:$A$250,"="&amp;rawdata!O132)&gt;0,vlookup(rawdata!O132,Mappings!$A$6:$B$250,2,false),rawdata!O132))</f>
        <v>tech_screen</v>
      </c>
      <c r="P132" s="2" t="str">
        <f>if(isblank(rawdata!Q132),"",if(countif(Mappings!$A$6:$A$250,"="&amp;rawdata!Q132)&gt;0,vlookup(rawdata!Q132,Mappings!$A$6:$B$250,2,false),rawdata!Q132))</f>
        <v/>
      </c>
      <c r="Q132" s="2" t="str">
        <f>if(isblank(rawdata!R132),"",if(countif(Mappings!$A$6:$A$250,"="&amp;rawdata!R132)&gt;0,vlookup(rawdata!R132,Mappings!$A$6:$B$250,2,false),rawdata!R132))</f>
        <v/>
      </c>
      <c r="R132" s="2" t="str">
        <f>if(isblank(rawdata!S132),"",if(countif(Mappings!$A$6:$A$250,"="&amp;rawdata!S132)&gt;0,vlookup(rawdata!S132,Mappings!$A$6:$B$250,2,false),rawdata!S132))</f>
        <v/>
      </c>
      <c r="S132" s="2" t="str">
        <f>if(isblank(rawdata!T132),"",if(countif(Mappings!$A$6:$A$250,"="&amp;rawdata!T132)&gt;0,vlookup(rawdata!T132,Mappings!$A$6:$B$250,2,false),rawdata!T132))</f>
        <v/>
      </c>
      <c r="T132" s="2" t="str">
        <f>if(isblank(rawdata!U132),"",if(countif(Mappings!$A$6:$A$250,"="&amp;rawdata!U132)&gt;0,vlookup(rawdata!U132,Mappings!$A$6:$B$250,2,false),rawdata!U132))</f>
        <v/>
      </c>
      <c r="U132" s="2" t="str">
        <f>if(isblank(rawdata!V132),"",if(countif(Mappings!$A$6:$A$250,"="&amp;rawdata!V132)&gt;0,vlookup(rawdata!V132,Mappings!$A$6:$B$250,2,false),rawdata!V132))</f>
        <v/>
      </c>
      <c r="V132" s="2" t="str">
        <f>if(isblank(rawdata!W132),"",if(countif(Mappings!$A$6:$A$250,"="&amp;rawdata!W132)&gt;0,vlookup(rawdata!W132,Mappings!$A$6:$B$250,2,false),rawdata!W132))</f>
        <v/>
      </c>
      <c r="W132" s="2" t="str">
        <f>if(isblank(rawdata!X132),"",if(countif(Mappings!$A$6:$A$250,"="&amp;rawdata!X132)&gt;0,vlookup(rawdata!X132,Mappings!$A$6:$B$250,2,false),rawdata!X132))</f>
        <v/>
      </c>
      <c r="X132" s="2" t="str">
        <f>if(isblank(rawdata!Y132),"",if(countif(Mappings!$A$6:$A$250,"="&amp;rawdata!Y132)&gt;0,vlookup(rawdata!Y132,Mappings!$A$6:$B$250,2,false),rawdata!Y132))</f>
        <v/>
      </c>
      <c r="Y132" s="2" t="str">
        <f>if(isblank(rawdata!Z132),"",if(countif(Mappings!$A$6:$A$250,"="&amp;rawdata!Z132)&gt;0,vlookup(rawdata!Z132,Mappings!$A$6:$B$250,2,false),rawdata!Z132))</f>
        <v/>
      </c>
      <c r="Z132" s="2" t="str">
        <f>if(isblank(rawdata!AA132),"",if(countif(Mappings!$A$6:$A$250,"="&amp;rawdata!AA132)&gt;0,vlookup(rawdata!AA132,Mappings!$A$6:$B$250,2,false),rawdata!AA132))</f>
        <v/>
      </c>
      <c r="AA132" s="2" t="str">
        <f>if(isblank(rawdata!AB132),"",if(countif(Mappings!$A$6:$A$250,"="&amp;rawdata!AB132)&gt;0,vlookup(rawdata!AB132,Mappings!$A$6:$B$250,2,false),rawdata!AB132))</f>
        <v/>
      </c>
    </row>
    <row r="133">
      <c r="B133" s="2" t="str">
        <f>rawdata!C133</f>
        <v>Standing Wave</v>
      </c>
      <c r="C133" s="2" t="str">
        <f>rawdata!D133</f>
        <v>Cuppetelli and Mendoza</v>
      </c>
      <c r="D133" s="2" t="str">
        <f>rawdata!E133</f>
        <v>Standing Wave is an interactive, audiovisual installation that consists of twin curved sculptures covered with sound-absorbent foam, illuminated by a video projection of computer-generated lines that reacts to your movements. </v>
      </c>
      <c r="E133" s="11" t="str">
        <f>rawdata!F133</f>
        <v>http://cuppetellimendoza.com/standing-wave/</v>
      </c>
      <c r="F133" s="2" t="str">
        <f>rawdata!G133</f>
        <v/>
      </c>
      <c r="G133" s="2" t="str">
        <f>rawdata!H133</f>
        <v>2013</v>
      </c>
      <c r="H133" s="2" t="str">
        <f>rawdata!I133</f>
        <v>Nantes, France </v>
      </c>
      <c r="I133" s="2" t="str">
        <f>if(isblank(rawdata!J133),"",if(countif(Mappings!$A$6:$A$250,"="&amp;rawdata!J133)&gt;0,vlookup(rawdata!J133,Mappings!$A$6:$B$250,2,false),rawdata!J133))</f>
        <v>form_installation</v>
      </c>
      <c r="J133" s="2" t="str">
        <f>if(isblank(rawdata!K133),"",if(countif(Mappings!$A$6:$A$250,"="&amp;rawdata!K133)&gt;0,vlookup(rawdata!K133,Mappings!$A$6:$B$250,2,false),rawdata!K133))</f>
        <v>gear_projector</v>
      </c>
      <c r="K133" s="2" t="str">
        <f>if(isblank(rawdata!L133),"",if(countif(Mappings!$A$6:$A$250,"="&amp;rawdata!L133)&gt;0,vlookup(rawdata!L133,Mappings!$A$6:$B$250,2,false),rawdata!L133))</f>
        <v>type_interactive</v>
      </c>
      <c r="L133" s="2" t="str">
        <f>if(isblank(rawdata!M133),"",if(countif(Mappings!$A$6:$A$250,"="&amp;rawdata!M133)&gt;0,vlookup(rawdata!M133,Mappings!$A$6:$B$250,2,false),rawdata!M133))</f>
        <v>function_sound</v>
      </c>
      <c r="M133" s="2" t="str">
        <f>if(isblank(rawdata!M133),"",if(countif(Mappings!$A$6:$A$250,"="&amp;rawdata!M133)&gt;0,vlookup(rawdata!M133,Mappings!$A$6:$B$250,2,false),rawdata!M133))</f>
        <v>function_sound</v>
      </c>
      <c r="N133" s="2" t="str">
        <f>if(isblank(rawdata!N133),"",if(countif(Mappings!$A$6:$A$250,"="&amp;rawdata!N133)&gt;0,vlookup(rawdata!N133,Mappings!$A$6:$B$250,2,false),rawdata!N133))</f>
        <v>theme_tech</v>
      </c>
      <c r="O133" s="2" t="str">
        <f>if(isblank(rawdata!O133),"",if(countif(Mappings!$A$6:$A$250,"="&amp;rawdata!O133)&gt;0,vlookup(rawdata!O133,Mappings!$A$6:$B$250,2,false),rawdata!O133))</f>
        <v>tech_screen</v>
      </c>
      <c r="P133" s="2" t="str">
        <f>if(isblank(rawdata!Q133),"",if(countif(Mappings!$A$6:$A$250,"="&amp;rawdata!Q133)&gt;0,vlookup(rawdata!Q133,Mappings!$A$6:$B$250,2,false),rawdata!Q133))</f>
        <v/>
      </c>
      <c r="Q133" s="2" t="str">
        <f>if(isblank(rawdata!R133),"",if(countif(Mappings!$A$6:$A$250,"="&amp;rawdata!R133)&gt;0,vlookup(rawdata!R133,Mappings!$A$6:$B$250,2,false),rawdata!R133))</f>
        <v/>
      </c>
      <c r="R133" s="2" t="str">
        <f>if(isblank(rawdata!S133),"",if(countif(Mappings!$A$6:$A$250,"="&amp;rawdata!S133)&gt;0,vlookup(rawdata!S133,Mappings!$A$6:$B$250,2,false),rawdata!S133))</f>
        <v/>
      </c>
      <c r="S133" s="2" t="str">
        <f>if(isblank(rawdata!T133),"",if(countif(Mappings!$A$6:$A$250,"="&amp;rawdata!T133)&gt;0,vlookup(rawdata!T133,Mappings!$A$6:$B$250,2,false),rawdata!T133))</f>
        <v/>
      </c>
      <c r="T133" s="2" t="str">
        <f>if(isblank(rawdata!U133),"",if(countif(Mappings!$A$6:$A$250,"="&amp;rawdata!U133)&gt;0,vlookup(rawdata!U133,Mappings!$A$6:$B$250,2,false),rawdata!U133))</f>
        <v/>
      </c>
      <c r="U133" s="2" t="str">
        <f>if(isblank(rawdata!V133),"",if(countif(Mappings!$A$6:$A$250,"="&amp;rawdata!V133)&gt;0,vlookup(rawdata!V133,Mappings!$A$6:$B$250,2,false),rawdata!V133))</f>
        <v/>
      </c>
      <c r="V133" s="2" t="str">
        <f>if(isblank(rawdata!W133),"",if(countif(Mappings!$A$6:$A$250,"="&amp;rawdata!W133)&gt;0,vlookup(rawdata!W133,Mappings!$A$6:$B$250,2,false),rawdata!W133))</f>
        <v/>
      </c>
      <c r="W133" s="2" t="str">
        <f>if(isblank(rawdata!X133),"",if(countif(Mappings!$A$6:$A$250,"="&amp;rawdata!X133)&gt;0,vlookup(rawdata!X133,Mappings!$A$6:$B$250,2,false),rawdata!X133))</f>
        <v/>
      </c>
      <c r="X133" s="2" t="str">
        <f>if(isblank(rawdata!Y133),"",if(countif(Mappings!$A$6:$A$250,"="&amp;rawdata!Y133)&gt;0,vlookup(rawdata!Y133,Mappings!$A$6:$B$250,2,false),rawdata!Y133))</f>
        <v/>
      </c>
      <c r="Y133" s="2" t="str">
        <f>if(isblank(rawdata!Z133),"",if(countif(Mappings!$A$6:$A$250,"="&amp;rawdata!Z133)&gt;0,vlookup(rawdata!Z133,Mappings!$A$6:$B$250,2,false),rawdata!Z133))</f>
        <v/>
      </c>
      <c r="Z133" s="2" t="str">
        <f>if(isblank(rawdata!AA133),"",if(countif(Mappings!$A$6:$A$250,"="&amp;rawdata!AA133)&gt;0,vlookup(rawdata!AA133,Mappings!$A$6:$B$250,2,false),rawdata!AA133))</f>
        <v/>
      </c>
      <c r="AA133" s="2" t="str">
        <f>if(isblank(rawdata!AB133),"",if(countif(Mappings!$A$6:$A$250,"="&amp;rawdata!AB133)&gt;0,vlookup(rawdata!AB133,Mappings!$A$6:$B$250,2,false),rawdata!AB133))</f>
        <v/>
      </c>
    </row>
    <row r="134">
      <c r="B134" s="2" t="str">
        <f>rawdata!C134</f>
        <v>INTERACTIVE SHOWCASE DOKU</v>
      </c>
      <c r="C134" s="2" t="str">
        <f>rawdata!D134</f>
        <v>Grosse8</v>
      </c>
      <c r="D134" s="2" t="str">
        <f>rawdata!E134</f>
        <v>Exhibit with transparent display, floor projection and Electrical Motor. </v>
      </c>
      <c r="E134" s="11" t="str">
        <f>rawdata!F134</f>
        <v>http://grosse8.de/Interactive-Showcase-Doku</v>
      </c>
      <c r="F134" s="2" t="str">
        <f>rawdata!G134</f>
        <v/>
      </c>
      <c r="G134" s="2" t="str">
        <f>rawdata!H134</f>
        <v>2014</v>
      </c>
      <c r="H134" s="2" t="str">
        <f>rawdata!I134</f>
        <v>Germany</v>
      </c>
      <c r="I134" s="2" t="str">
        <f>if(isblank(rawdata!J134),"",if(countif(Mappings!$A$6:$A$250,"="&amp;rawdata!J134)&gt;0,vlookup(rawdata!J134,Mappings!$A$6:$B$250,2,false),rawdata!J134))</f>
        <v>form_installation</v>
      </c>
      <c r="J134" s="2" t="str">
        <f>if(isblank(rawdata!K134),"",if(countif(Mappings!$A$6:$A$250,"="&amp;rawdata!K134)&gt;0,vlookup(rawdata!K134,Mappings!$A$6:$B$250,2,false),rawdata!K134))</f>
        <v>gear_projector</v>
      </c>
      <c r="K134" s="2" t="str">
        <f>if(isblank(rawdata!L134),"",if(countif(Mappings!$A$6:$A$250,"="&amp;rawdata!L134)&gt;0,vlookup(rawdata!L134,Mappings!$A$6:$B$250,2,false),rawdata!L134))</f>
        <v>type_interactive</v>
      </c>
      <c r="L134" s="2" t="str">
        <f>if(isblank(rawdata!M134),"",if(countif(Mappings!$A$6:$A$250,"="&amp;rawdata!M134)&gt;0,vlookup(rawdata!M134,Mappings!$A$6:$B$250,2,false),rawdata!M134))</f>
        <v>type_commercial</v>
      </c>
      <c r="M134" s="2" t="str">
        <f>if(isblank(rawdata!N134),"",if(countif(Mappings!$A$6:$A$250,"="&amp;rawdata!N134)&gt;0,vlookup(rawdata!N134,Mappings!$A$6:$B$250,2,false),rawdata!N134))</f>
        <v>function_touch</v>
      </c>
      <c r="N134" s="2" t="str">
        <f>if(isblank(rawdata!O134),"",if(countif(Mappings!$A$6:$A$250,"="&amp;rawdata!O134)&gt;0,vlookup(rawdata!O134,Mappings!$A$6:$B$250,2,false),rawdata!O134))</f>
        <v>theme_tech</v>
      </c>
      <c r="O134" s="2" t="str">
        <f>if(isblank(rawdata!P134),"",if(countif(Mappings!$A$6:$A$250,"="&amp;rawdata!P134)&gt;0,vlookup(rawdata!P134,Mappings!$A$6:$B$250,2,false),rawdata!P134))</f>
        <v>tech_screen</v>
      </c>
      <c r="P134" s="2" t="str">
        <f>if(isblank(rawdata!Q134),"",if(countif(Mappings!$A$6:$A$250,"="&amp;rawdata!Q134)&gt;0,vlookup(rawdata!Q134,Mappings!$A$6:$B$250,2,false),rawdata!Q134))</f>
        <v/>
      </c>
      <c r="Q134" s="2" t="str">
        <f>if(isblank(rawdata!R134),"",if(countif(Mappings!$A$6:$A$250,"="&amp;rawdata!R134)&gt;0,vlookup(rawdata!R134,Mappings!$A$6:$B$250,2,false),rawdata!R134))</f>
        <v/>
      </c>
      <c r="R134" s="2" t="str">
        <f>if(isblank(rawdata!S134),"",if(countif(Mappings!$A$6:$A$250,"="&amp;rawdata!S134)&gt;0,vlookup(rawdata!S134,Mappings!$A$6:$B$250,2,false),rawdata!S134))</f>
        <v/>
      </c>
      <c r="S134" s="2" t="str">
        <f>if(isblank(rawdata!T134),"",if(countif(Mappings!$A$6:$A$250,"="&amp;rawdata!T134)&gt;0,vlookup(rawdata!T134,Mappings!$A$6:$B$250,2,false),rawdata!T134))</f>
        <v/>
      </c>
      <c r="T134" s="2" t="str">
        <f>if(isblank(rawdata!U134),"",if(countif(Mappings!$A$6:$A$250,"="&amp;rawdata!U134)&gt;0,vlookup(rawdata!U134,Mappings!$A$6:$B$250,2,false),rawdata!U134))</f>
        <v/>
      </c>
      <c r="U134" s="2" t="str">
        <f>if(isblank(rawdata!V134),"",if(countif(Mappings!$A$6:$A$250,"="&amp;rawdata!V134)&gt;0,vlookup(rawdata!V134,Mappings!$A$6:$B$250,2,false),rawdata!V134))</f>
        <v/>
      </c>
      <c r="V134" s="2" t="str">
        <f>if(isblank(rawdata!W134),"",if(countif(Mappings!$A$6:$A$250,"="&amp;rawdata!W134)&gt;0,vlookup(rawdata!W134,Mappings!$A$6:$B$250,2,false),rawdata!W134))</f>
        <v/>
      </c>
      <c r="W134" s="2" t="str">
        <f>if(isblank(rawdata!X134),"",if(countif(Mappings!$A$6:$A$250,"="&amp;rawdata!X134)&gt;0,vlookup(rawdata!X134,Mappings!$A$6:$B$250,2,false),rawdata!X134))</f>
        <v/>
      </c>
      <c r="X134" s="2" t="str">
        <f>if(isblank(rawdata!Y134),"",if(countif(Mappings!$A$6:$A$250,"="&amp;rawdata!Y134)&gt;0,vlookup(rawdata!Y134,Mappings!$A$6:$B$250,2,false),rawdata!Y134))</f>
        <v/>
      </c>
      <c r="Y134" s="2" t="str">
        <f>if(isblank(rawdata!Z134),"",if(countif(Mappings!$A$6:$A$250,"="&amp;rawdata!Z134)&gt;0,vlookup(rawdata!Z134,Mappings!$A$6:$B$250,2,false),rawdata!Z134))</f>
        <v/>
      </c>
      <c r="Z134" s="2" t="str">
        <f>if(isblank(rawdata!AA134),"",if(countif(Mappings!$A$6:$A$250,"="&amp;rawdata!AA134)&gt;0,vlookup(rawdata!AA134,Mappings!$A$6:$B$250,2,false),rawdata!AA134))</f>
        <v/>
      </c>
      <c r="AA134" s="2" t="str">
        <f>if(isblank(rawdata!AB134),"",if(countif(Mappings!$A$6:$A$250,"="&amp;rawdata!AB134)&gt;0,vlookup(rawdata!AB134,Mappings!$A$6:$B$250,2,false),rawdata!AB134))</f>
        <v/>
      </c>
    </row>
    <row r="135">
      <c r="B135" s="2" t="str">
        <f>rawdata!C135</f>
        <v>Masquerade Mask</v>
      </c>
      <c r="C135" s="2" t="str">
        <f>rawdata!D135</f>
        <v>Algorithm</v>
      </c>
      <c r="D135" s="2" t="str">
        <f>rawdata!E135</f>
        <v>We were hired by Event Fuel to design and fabricate a Masquerade Mask for Facebook Dublin's Christmas Party in the Royal Hospital Kilmainham.</v>
      </c>
      <c r="E135" s="11" t="str">
        <f>rawdata!F135</f>
        <v>https://vimeo.com/151162871</v>
      </c>
      <c r="F135" s="2" t="str">
        <f>rawdata!G135</f>
        <v/>
      </c>
      <c r="G135" s="2" t="str">
        <f>rawdata!H135</f>
        <v>2016</v>
      </c>
      <c r="H135" s="2" t="str">
        <f>rawdata!I135</f>
        <v>Dublin</v>
      </c>
      <c r="I135" s="2" t="str">
        <f>if(isblank(rawdata!J135),"",if(countif(Mappings!$A$6:$A$250,"="&amp;rawdata!J135)&gt;0,vlookup(rawdata!J135,Mappings!$A$6:$B$250,2,false),rawdata!J135))</f>
        <v>form_installation</v>
      </c>
      <c r="J135" s="2" t="str">
        <f>if(isblank(rawdata!K135),"",if(countif(Mappings!$A$6:$A$250,"="&amp;rawdata!K135)&gt;0,vlookup(rawdata!K135,Mappings!$A$6:$B$250,2,false),rawdata!K135))</f>
        <v>gear_projector</v>
      </c>
      <c r="K135" s="2" t="str">
        <f>if(isblank(rawdata!L135),"",if(countif(Mappings!$A$6:$A$250,"="&amp;rawdata!L135)&gt;0,vlookup(rawdata!L135,Mappings!$A$6:$B$250,2,false),rawdata!L135))</f>
        <v>type_projection</v>
      </c>
      <c r="L135" s="2" t="str">
        <f>if(isblank(rawdata!M135),"",if(countif(Mappings!$A$6:$A$250,"="&amp;rawdata!M135)&gt;0,vlookup(rawdata!M135,Mappings!$A$6:$B$250,2,false),rawdata!M135))</f>
        <v>type_commercial</v>
      </c>
      <c r="M135" s="2" t="s">
        <v>68</v>
      </c>
      <c r="N135" s="2" t="s">
        <v>145</v>
      </c>
      <c r="O135" s="2" t="str">
        <f>if(isblank(rawdata!P135),"",if(countif(Mappings!$A$6:$A$250,"="&amp;rawdata!P135)&gt;0,vlookup(rawdata!P135,Mappings!$A$6:$B$250,2,false),rawdata!P135))</f>
        <v>tech_screen</v>
      </c>
      <c r="P135" s="2" t="str">
        <f>if(isblank(rawdata!Q135),"",if(countif(Mappings!$A$6:$A$250,"="&amp;rawdata!Q135)&gt;0,vlookup(rawdata!Q135,Mappings!$A$6:$B$250,2,false),rawdata!Q135))</f>
        <v/>
      </c>
      <c r="Q135" s="2" t="str">
        <f>if(isblank(rawdata!R135),"",if(countif(Mappings!$A$6:$A$250,"="&amp;rawdata!R135)&gt;0,vlookup(rawdata!R135,Mappings!$A$6:$B$250,2,false),rawdata!R135))</f>
        <v/>
      </c>
      <c r="R135" s="2" t="str">
        <f>if(isblank(rawdata!S135),"",if(countif(Mappings!$A$6:$A$250,"="&amp;rawdata!S135)&gt;0,vlookup(rawdata!S135,Mappings!$A$6:$B$250,2,false),rawdata!S135))</f>
        <v/>
      </c>
      <c r="S135" s="2" t="str">
        <f>if(isblank(rawdata!T135),"",if(countif(Mappings!$A$6:$A$250,"="&amp;rawdata!T135)&gt;0,vlookup(rawdata!T135,Mappings!$A$6:$B$250,2,false),rawdata!T135))</f>
        <v/>
      </c>
      <c r="T135" s="2" t="str">
        <f>if(isblank(rawdata!U135),"",if(countif(Mappings!$A$6:$A$250,"="&amp;rawdata!U135)&gt;0,vlookup(rawdata!U135,Mappings!$A$6:$B$250,2,false),rawdata!U135))</f>
        <v/>
      </c>
      <c r="U135" s="2" t="str">
        <f>if(isblank(rawdata!V135),"",if(countif(Mappings!$A$6:$A$250,"="&amp;rawdata!V135)&gt;0,vlookup(rawdata!V135,Mappings!$A$6:$B$250,2,false),rawdata!V135))</f>
        <v/>
      </c>
      <c r="V135" s="2" t="str">
        <f>if(isblank(rawdata!W135),"",if(countif(Mappings!$A$6:$A$250,"="&amp;rawdata!W135)&gt;0,vlookup(rawdata!W135,Mappings!$A$6:$B$250,2,false),rawdata!W135))</f>
        <v/>
      </c>
      <c r="W135" s="2" t="str">
        <f>if(isblank(rawdata!X135),"",if(countif(Mappings!$A$6:$A$250,"="&amp;rawdata!X135)&gt;0,vlookup(rawdata!X135,Mappings!$A$6:$B$250,2,false),rawdata!X135))</f>
        <v/>
      </c>
      <c r="X135" s="2" t="str">
        <f>if(isblank(rawdata!Y135),"",if(countif(Mappings!$A$6:$A$250,"="&amp;rawdata!Y135)&gt;0,vlookup(rawdata!Y135,Mappings!$A$6:$B$250,2,false),rawdata!Y135))</f>
        <v/>
      </c>
      <c r="Y135" s="2" t="str">
        <f>if(isblank(rawdata!Z135),"",if(countif(Mappings!$A$6:$A$250,"="&amp;rawdata!Z135)&gt;0,vlookup(rawdata!Z135,Mappings!$A$6:$B$250,2,false),rawdata!Z135))</f>
        <v/>
      </c>
      <c r="Z135" s="2" t="str">
        <f>if(isblank(rawdata!AA135),"",if(countif(Mappings!$A$6:$A$250,"="&amp;rawdata!AA135)&gt;0,vlookup(rawdata!AA135,Mappings!$A$6:$B$250,2,false),rawdata!AA135))</f>
        <v/>
      </c>
      <c r="AA135" s="2" t="str">
        <f>if(isblank(rawdata!AB135),"",if(countif(Mappings!$A$6:$A$250,"="&amp;rawdata!AB135)&gt;0,vlookup(rawdata!AB135,Mappings!$A$6:$B$250,2,false),rawdata!AB135))</f>
        <v/>
      </c>
    </row>
    <row r="136">
      <c r="B136" s="2" t="str">
        <f>rawdata!C136</f>
        <v>Quantum Space / interactive room</v>
      </c>
      <c r="C136" s="2" t="str">
        <f>rawdata!D136</f>
        <v>Kuflex</v>
      </c>
      <c r="D136" s="2" t="str">
        <f>rawdata!E136</f>
        <v>Entering this room you are disintegrating into quantums of light and communicating with universe. This is a digital meditation. Walls in this room are full covered by interactive projections. Abstract visualizations generated realtime from all movements of participants and from some automated parameters.</v>
      </c>
      <c r="E136" s="11" t="str">
        <f>rawdata!F136</f>
        <v>http://kuflex.com/Quantum-Space</v>
      </c>
      <c r="F136" s="2" t="str">
        <f>rawdata!G136</f>
        <v/>
      </c>
      <c r="G136" s="2" t="str">
        <f>rawdata!H136</f>
        <v>2014</v>
      </c>
      <c r="H136" s="2" t="str">
        <f>rawdata!I136</f>
        <v>Moscow, Russia</v>
      </c>
      <c r="I136" s="2" t="str">
        <f>if(isblank(rawdata!J136),"",if(countif(Mappings!$A$6:$A$250,"="&amp;rawdata!J136)&gt;0,vlookup(rawdata!J136,Mappings!$A$6:$B$250,2,false),rawdata!J136))</f>
        <v>form_installation</v>
      </c>
      <c r="J136" s="2" t="str">
        <f>if(isblank(rawdata!K136),"",if(countif(Mappings!$A$6:$A$250,"="&amp;rawdata!K136)&gt;0,vlookup(rawdata!K136,Mappings!$A$6:$B$250,2,false),rawdata!K136))</f>
        <v>gear_projector</v>
      </c>
      <c r="K136" s="2" t="str">
        <f>if(isblank(rawdata!L136),"",if(countif(Mappings!$A$6:$A$250,"="&amp;rawdata!L136)&gt;0,vlookup(rawdata!L136,Mappings!$A$6:$B$250,2,false),rawdata!L136))</f>
        <v>type_projection</v>
      </c>
      <c r="L136" s="2" t="str">
        <f>if(isblank(rawdata!M136),"",if(countif(Mappings!$A$6:$A$250,"="&amp;rawdata!M136)&gt;0,vlookup(rawdata!M136,Mappings!$A$6:$B$250,2,false),rawdata!M136))</f>
        <v>gear_screen</v>
      </c>
      <c r="M136" s="2" t="str">
        <f>if(isblank(rawdata!N136),"",if(countif(Mappings!$A$6:$A$250,"="&amp;rawdata!N136)&gt;0,vlookup(rawdata!N136,Mappings!$A$6:$B$250,2,false),rawdata!N136))</f>
        <v>function_touch</v>
      </c>
      <c r="N136" s="2" t="str">
        <f>if(isblank(rawdata!O136),"",if(countif(Mappings!$A$6:$A$250,"="&amp;rawdata!O136)&gt;0,vlookup(rawdata!O136,Mappings!$A$6:$B$250,2,false),rawdata!O136))</f>
        <v>theme_tech</v>
      </c>
      <c r="O136" s="2" t="str">
        <f>if(isblank(rawdata!P136),"",if(countif(Mappings!$A$6:$A$250,"="&amp;rawdata!P136)&gt;0,vlookup(rawdata!P136,Mappings!$A$6:$B$250,2,false),rawdata!P136))</f>
        <v>tech_screen</v>
      </c>
      <c r="P136" s="2" t="str">
        <f>if(isblank(rawdata!Q136),"",if(countif(Mappings!$A$6:$A$250,"="&amp;rawdata!Q136)&gt;0,vlookup(rawdata!Q136,Mappings!$A$6:$B$250,2,false),rawdata!Q136))</f>
        <v/>
      </c>
      <c r="Q136" s="2" t="str">
        <f>if(isblank(rawdata!R136),"",if(countif(Mappings!$A$6:$A$250,"="&amp;rawdata!R136)&gt;0,vlookup(rawdata!R136,Mappings!$A$6:$B$250,2,false),rawdata!R136))</f>
        <v/>
      </c>
      <c r="R136" s="2" t="str">
        <f>if(isblank(rawdata!S136),"",if(countif(Mappings!$A$6:$A$250,"="&amp;rawdata!S136)&gt;0,vlookup(rawdata!S136,Mappings!$A$6:$B$250,2,false),rawdata!S136))</f>
        <v/>
      </c>
      <c r="S136" s="2" t="str">
        <f>if(isblank(rawdata!T136),"",if(countif(Mappings!$A$6:$A$250,"="&amp;rawdata!T136)&gt;0,vlookup(rawdata!T136,Mappings!$A$6:$B$250,2,false),rawdata!T136))</f>
        <v/>
      </c>
      <c r="T136" s="2" t="str">
        <f>if(isblank(rawdata!U136),"",if(countif(Mappings!$A$6:$A$250,"="&amp;rawdata!U136)&gt;0,vlookup(rawdata!U136,Mappings!$A$6:$B$250,2,false),rawdata!U136))</f>
        <v/>
      </c>
      <c r="U136" s="2" t="str">
        <f>if(isblank(rawdata!V136),"",if(countif(Mappings!$A$6:$A$250,"="&amp;rawdata!V136)&gt;0,vlookup(rawdata!V136,Mappings!$A$6:$B$250,2,false),rawdata!V136))</f>
        <v/>
      </c>
      <c r="V136" s="2" t="str">
        <f>if(isblank(rawdata!W136),"",if(countif(Mappings!$A$6:$A$250,"="&amp;rawdata!W136)&gt;0,vlookup(rawdata!W136,Mappings!$A$6:$B$250,2,false),rawdata!W136))</f>
        <v/>
      </c>
      <c r="W136" s="2" t="str">
        <f>if(isblank(rawdata!X136),"",if(countif(Mappings!$A$6:$A$250,"="&amp;rawdata!X136)&gt;0,vlookup(rawdata!X136,Mappings!$A$6:$B$250,2,false),rawdata!X136))</f>
        <v/>
      </c>
      <c r="X136" s="2" t="str">
        <f>if(isblank(rawdata!Y136),"",if(countif(Mappings!$A$6:$A$250,"="&amp;rawdata!Y136)&gt;0,vlookup(rawdata!Y136,Mappings!$A$6:$B$250,2,false),rawdata!Y136))</f>
        <v/>
      </c>
      <c r="Y136" s="2" t="str">
        <f>if(isblank(rawdata!Z136),"",if(countif(Mappings!$A$6:$A$250,"="&amp;rawdata!Z136)&gt;0,vlookup(rawdata!Z136,Mappings!$A$6:$B$250,2,false),rawdata!Z136))</f>
        <v/>
      </c>
      <c r="Z136" s="2" t="str">
        <f>if(isblank(rawdata!AA136),"",if(countif(Mappings!$A$6:$A$250,"="&amp;rawdata!AA136)&gt;0,vlookup(rawdata!AA136,Mappings!$A$6:$B$250,2,false),rawdata!AA136))</f>
        <v/>
      </c>
      <c r="AA136" s="2" t="str">
        <f>if(isblank(rawdata!AB136),"",if(countif(Mappings!$A$6:$A$250,"="&amp;rawdata!AB136)&gt;0,vlookup(rawdata!AB136,Mappings!$A$6:$B$250,2,false),rawdata!AB136))</f>
        <v/>
      </c>
    </row>
    <row r="137">
      <c r="B137" s="2" t="str">
        <f>rawdata!C137</f>
        <v>nCode</v>
      </c>
      <c r="C137" s="2" t="str">
        <f>rawdata!D137</f>
        <v>Kuflex</v>
      </c>
      <c r="D137" s="2" t="str">
        <f>rawdata!E137</f>
        <v>Every visitor of the festival was a unique QR code on the entrance ticket, with which he could register in the system nCode, save the video and a text message.</v>
      </c>
      <c r="E137" s="11" t="str">
        <f>rawdata!F137</f>
        <v>http://kuflex.com/nCode</v>
      </c>
      <c r="F137" s="2" t="str">
        <f>rawdata!G137</f>
        <v/>
      </c>
      <c r="G137" s="2" t="str">
        <f>rawdata!H137</f>
        <v>2011</v>
      </c>
      <c r="H137" s="2" t="str">
        <f>rawdata!I137</f>
        <v>Moscow, Russia</v>
      </c>
      <c r="I137" s="2" t="str">
        <f>if(isblank(rawdata!J137),"",if(countif(Mappings!$A$6:$A$250,"="&amp;rawdata!J137)&gt;0,vlookup(rawdata!J137,Mappings!$A$6:$B$250,2,false),rawdata!J137))</f>
        <v>form_installation</v>
      </c>
      <c r="J137" s="2" t="str">
        <f>if(isblank(rawdata!K137),"",if(countif(Mappings!$A$6:$A$250,"="&amp;rawdata!K137)&gt;0,vlookup(rawdata!K137,Mappings!$A$6:$B$250,2,false),rawdata!K137))</f>
        <v>gear_projector</v>
      </c>
      <c r="K137" s="2" t="str">
        <f>if(isblank(rawdata!L137),"",if(countif(Mappings!$A$6:$A$250,"="&amp;rawdata!L137)&gt;0,vlookup(rawdata!L137,Mappings!$A$6:$B$250,2,false),rawdata!L137))</f>
        <v>type_interactive</v>
      </c>
      <c r="L137" s="2" t="str">
        <f>if(isblank(rawdata!M137),"",if(countif(Mappings!$A$6:$A$250,"="&amp;rawdata!M137)&gt;0,vlookup(rawdata!M137,Mappings!$A$6:$B$250,2,false),rawdata!M137))</f>
        <v/>
      </c>
      <c r="M137" s="2" t="str">
        <f>if(isblank(rawdata!N137),"",if(countif(Mappings!$A$6:$A$250,"="&amp;rawdata!N137)&gt;0,vlookup(rawdata!N137,Mappings!$A$6:$B$250,2,false),rawdata!N137))</f>
        <v>function_touch</v>
      </c>
      <c r="N137" s="2" t="str">
        <f>if(isblank(rawdata!O137),"",if(countif(Mappings!$A$6:$A$250,"="&amp;rawdata!O137)&gt;0,vlookup(rawdata!O137,Mappings!$A$6:$B$250,2,false),rawdata!O137))</f>
        <v>theme_tech</v>
      </c>
      <c r="O137" s="2" t="str">
        <f>if(isblank(rawdata!P137),"",if(countif(Mappings!$A$6:$A$250,"="&amp;rawdata!P137)&gt;0,vlookup(rawdata!P137,Mappings!$A$6:$B$250,2,false),rawdata!P137))</f>
        <v>tech_screen</v>
      </c>
      <c r="P137" s="2" t="str">
        <f>if(isblank(rawdata!Q137),"",if(countif(Mappings!$A$6:$A$250,"="&amp;rawdata!Q137)&gt;0,vlookup(rawdata!Q137,Mappings!$A$6:$B$250,2,false),rawdata!Q137))</f>
        <v/>
      </c>
      <c r="Q137" s="2" t="str">
        <f>if(isblank(rawdata!R137),"",if(countif(Mappings!$A$6:$A$250,"="&amp;rawdata!R137)&gt;0,vlookup(rawdata!R137,Mappings!$A$6:$B$250,2,false),rawdata!R137))</f>
        <v/>
      </c>
      <c r="R137" s="2" t="str">
        <f>if(isblank(rawdata!S137),"",if(countif(Mappings!$A$6:$A$250,"="&amp;rawdata!S137)&gt;0,vlookup(rawdata!S137,Mappings!$A$6:$B$250,2,false),rawdata!S137))</f>
        <v/>
      </c>
      <c r="S137" s="2" t="str">
        <f>if(isblank(rawdata!T137),"",if(countif(Mappings!$A$6:$A$250,"="&amp;rawdata!T137)&gt;0,vlookup(rawdata!T137,Mappings!$A$6:$B$250,2,false),rawdata!T137))</f>
        <v/>
      </c>
      <c r="T137" s="2" t="str">
        <f>if(isblank(rawdata!U137),"",if(countif(Mappings!$A$6:$A$250,"="&amp;rawdata!U137)&gt;0,vlookup(rawdata!U137,Mappings!$A$6:$B$250,2,false),rawdata!U137))</f>
        <v/>
      </c>
      <c r="U137" s="2" t="str">
        <f>if(isblank(rawdata!V137),"",if(countif(Mappings!$A$6:$A$250,"="&amp;rawdata!V137)&gt;0,vlookup(rawdata!V137,Mappings!$A$6:$B$250,2,false),rawdata!V137))</f>
        <v/>
      </c>
      <c r="V137" s="2" t="str">
        <f>if(isblank(rawdata!W137),"",if(countif(Mappings!$A$6:$A$250,"="&amp;rawdata!W137)&gt;0,vlookup(rawdata!W137,Mappings!$A$6:$B$250,2,false),rawdata!W137))</f>
        <v/>
      </c>
      <c r="W137" s="2" t="str">
        <f>if(isblank(rawdata!X137),"",if(countif(Mappings!$A$6:$A$250,"="&amp;rawdata!X137)&gt;0,vlookup(rawdata!X137,Mappings!$A$6:$B$250,2,false),rawdata!X137))</f>
        <v/>
      </c>
      <c r="X137" s="2" t="str">
        <f>if(isblank(rawdata!Y137),"",if(countif(Mappings!$A$6:$A$250,"="&amp;rawdata!Y137)&gt;0,vlookup(rawdata!Y137,Mappings!$A$6:$B$250,2,false),rawdata!Y137))</f>
        <v/>
      </c>
      <c r="Y137" s="2" t="str">
        <f>if(isblank(rawdata!Z137),"",if(countif(Mappings!$A$6:$A$250,"="&amp;rawdata!Z137)&gt;0,vlookup(rawdata!Z137,Mappings!$A$6:$B$250,2,false),rawdata!Z137))</f>
        <v/>
      </c>
      <c r="Z137" s="2" t="str">
        <f>if(isblank(rawdata!AA137),"",if(countif(Mappings!$A$6:$A$250,"="&amp;rawdata!AA137)&gt;0,vlookup(rawdata!AA137,Mappings!$A$6:$B$250,2,false),rawdata!AA137))</f>
        <v/>
      </c>
      <c r="AA137" s="2" t="str">
        <f>if(isblank(rawdata!AB137),"",if(countif(Mappings!$A$6:$A$250,"="&amp;rawdata!AB137)&gt;0,vlookup(rawdata!AB137,Mappings!$A$6:$B$250,2,false),rawdata!AB137))</f>
        <v/>
      </c>
    </row>
    <row r="138">
      <c r="B138" s="2" t="str">
        <f>rawdata!C138</f>
        <v>Museum Guides</v>
      </c>
      <c r="C138" s="2" t="str">
        <f>rawdata!D138</f>
        <v>Kuflex</v>
      </c>
      <c r="D138" s="2" t="str">
        <f>rawdata!E138</f>
        <v>Seven Video Guides. This is a seven interactive installations, which simulate the behaviour of the museum's human guides. Each Guide tells to visitors information about some part of the museum's exposition.</v>
      </c>
      <c r="E138" s="11" t="str">
        <f>rawdata!F138</f>
        <v>http://kuflex.com/Museum-Guides</v>
      </c>
      <c r="F138" s="2" t="str">
        <f>rawdata!G138</f>
        <v/>
      </c>
      <c r="G138" s="2" t="str">
        <f>rawdata!H138</f>
        <v>2014</v>
      </c>
      <c r="H138" s="2" t="str">
        <f>rawdata!I138</f>
        <v>Moscow, Russia</v>
      </c>
      <c r="I138" s="2" t="str">
        <f>if(isblank(rawdata!J138),"",if(countif(Mappings!$A$6:$A$250,"="&amp;rawdata!J138)&gt;0,vlookup(rawdata!J138,Mappings!$A$6:$B$250,2,false),rawdata!J138))</f>
        <v>form_installation</v>
      </c>
      <c r="J138" s="2" t="str">
        <f>if(isblank(rawdata!K138),"",if(countif(Mappings!$A$6:$A$250,"="&amp;rawdata!K138)&gt;0,vlookup(rawdata!K138,Mappings!$A$6:$B$250,2,false),rawdata!K138))</f>
        <v>gear_projector</v>
      </c>
      <c r="K138" s="2" t="str">
        <f>if(isblank(rawdata!L138),"",if(countif(Mappings!$A$6:$A$250,"="&amp;rawdata!L138)&gt;0,vlookup(rawdata!L138,Mappings!$A$6:$B$250,2,false),rawdata!L138))</f>
        <v>type_interactive</v>
      </c>
      <c r="L138" s="2" t="str">
        <f>if(isblank(rawdata!M138),"",if(countif(Mappings!$A$6:$A$250,"="&amp;rawdata!M138)&gt;0,vlookup(rawdata!M138,Mappings!$A$6:$B$250,2,false),rawdata!M138))</f>
        <v/>
      </c>
      <c r="M138" s="2" t="str">
        <f>if(isblank(rawdata!N138),"",if(countif(Mappings!$A$6:$A$250,"="&amp;rawdata!N138)&gt;0,vlookup(rawdata!N138,Mappings!$A$6:$B$250,2,false),rawdata!N138))</f>
        <v>function_touch</v>
      </c>
      <c r="N138" s="2" t="str">
        <f>if(isblank(rawdata!O138),"",if(countif(Mappings!$A$6:$A$250,"="&amp;rawdata!O138)&gt;0,vlookup(rawdata!O138,Mappings!$A$6:$B$250,2,false),rawdata!O138))</f>
        <v>theme_tech</v>
      </c>
      <c r="O138" s="2" t="str">
        <f>if(isblank(rawdata!P138),"",if(countif(Mappings!$A$6:$A$250,"="&amp;rawdata!P138)&gt;0,vlookup(rawdata!P138,Mappings!$A$6:$B$250,2,false),rawdata!P138))</f>
        <v>tech_screen</v>
      </c>
      <c r="P138" s="2" t="str">
        <f>if(isblank(rawdata!Q138),"",if(countif(Mappings!$A$6:$A$250,"="&amp;rawdata!Q138)&gt;0,vlookup(rawdata!Q138,Mappings!$A$6:$B$250,2,false),rawdata!Q138))</f>
        <v/>
      </c>
      <c r="Q138" s="2" t="str">
        <f>if(isblank(rawdata!R138),"",if(countif(Mappings!$A$6:$A$250,"="&amp;rawdata!R138)&gt;0,vlookup(rawdata!R138,Mappings!$A$6:$B$250,2,false),rawdata!R138))</f>
        <v/>
      </c>
      <c r="R138" s="2" t="str">
        <f>if(isblank(rawdata!S138),"",if(countif(Mappings!$A$6:$A$250,"="&amp;rawdata!S138)&gt;0,vlookup(rawdata!S138,Mappings!$A$6:$B$250,2,false),rawdata!S138))</f>
        <v/>
      </c>
      <c r="S138" s="2" t="str">
        <f>if(isblank(rawdata!T138),"",if(countif(Mappings!$A$6:$A$250,"="&amp;rawdata!T138)&gt;0,vlookup(rawdata!T138,Mappings!$A$6:$B$250,2,false),rawdata!T138))</f>
        <v/>
      </c>
      <c r="T138" s="2" t="str">
        <f>if(isblank(rawdata!U138),"",if(countif(Mappings!$A$6:$A$250,"="&amp;rawdata!U138)&gt;0,vlookup(rawdata!U138,Mappings!$A$6:$B$250,2,false),rawdata!U138))</f>
        <v/>
      </c>
      <c r="U138" s="2" t="str">
        <f>if(isblank(rawdata!V138),"",if(countif(Mappings!$A$6:$A$250,"="&amp;rawdata!V138)&gt;0,vlookup(rawdata!V138,Mappings!$A$6:$B$250,2,false),rawdata!V138))</f>
        <v/>
      </c>
      <c r="V138" s="2" t="str">
        <f>if(isblank(rawdata!W138),"",if(countif(Mappings!$A$6:$A$250,"="&amp;rawdata!W138)&gt;0,vlookup(rawdata!W138,Mappings!$A$6:$B$250,2,false),rawdata!W138))</f>
        <v/>
      </c>
      <c r="W138" s="2" t="str">
        <f>if(isblank(rawdata!X138),"",if(countif(Mappings!$A$6:$A$250,"="&amp;rawdata!X138)&gt;0,vlookup(rawdata!X138,Mappings!$A$6:$B$250,2,false),rawdata!X138))</f>
        <v/>
      </c>
      <c r="X138" s="2" t="str">
        <f>if(isblank(rawdata!Y138),"",if(countif(Mappings!$A$6:$A$250,"="&amp;rawdata!Y138)&gt;0,vlookup(rawdata!Y138,Mappings!$A$6:$B$250,2,false),rawdata!Y138))</f>
        <v/>
      </c>
      <c r="Y138" s="2" t="str">
        <f>if(isblank(rawdata!Z138),"",if(countif(Mappings!$A$6:$A$250,"="&amp;rawdata!Z138)&gt;0,vlookup(rawdata!Z138,Mappings!$A$6:$B$250,2,false),rawdata!Z138))</f>
        <v/>
      </c>
      <c r="Z138" s="2" t="str">
        <f>if(isblank(rawdata!AA138),"",if(countif(Mappings!$A$6:$A$250,"="&amp;rawdata!AA138)&gt;0,vlookup(rawdata!AA138,Mappings!$A$6:$B$250,2,false),rawdata!AA138))</f>
        <v/>
      </c>
      <c r="AA138" s="2" t="str">
        <f>if(isblank(rawdata!AB138),"",if(countif(Mappings!$A$6:$A$250,"="&amp;rawdata!AB138)&gt;0,vlookup(rawdata!AB138,Mappings!$A$6:$B$250,2,false),rawdata!AB138))</f>
        <v/>
      </c>
    </row>
    <row r="139">
      <c r="B139" s="2" t="str">
        <f>rawdata!C139</f>
        <v>Surface</v>
      </c>
      <c r="C139" s="2" t="str">
        <f>rawdata!D139</f>
        <v>Kuflex</v>
      </c>
      <c r="D139" s="2" t="str">
        <f>rawdata!E139</f>
        <v>Main Sur40 peculiarity is its new level of interactivity/ its surface can react to multiple touches, scan documents and read out data from specially prepared devices.</v>
      </c>
      <c r="E139" s="11" t="str">
        <f>rawdata!F139</f>
        <v>http://kuflex.com/Surface</v>
      </c>
      <c r="F139" s="2" t="str">
        <f>rawdata!G139</f>
        <v/>
      </c>
      <c r="G139" s="2" t="str">
        <f>rawdata!H139</f>
        <v>2012</v>
      </c>
      <c r="H139" s="2" t="str">
        <f>rawdata!I139</f>
        <v>Moscow, Russia</v>
      </c>
      <c r="I139" s="2" t="str">
        <f>if(isblank(rawdata!J139),"",if(countif(Mappings!$A$6:$A$250,"="&amp;rawdata!J139)&gt;0,vlookup(rawdata!J139,Mappings!$A$6:$B$250,2,false),rawdata!J139))</f>
        <v>form_installation</v>
      </c>
      <c r="J139" s="2" t="str">
        <f>if(isblank(rawdata!K139),"",if(countif(Mappings!$A$6:$A$250,"="&amp;rawdata!K139)&gt;0,vlookup(rawdata!K139,Mappings!$A$6:$B$250,2,false),rawdata!K139))</f>
        <v>gear_projector</v>
      </c>
      <c r="K139" s="2" t="str">
        <f>if(isblank(rawdata!L139),"",if(countif(Mappings!$A$6:$A$250,"="&amp;rawdata!L139)&gt;0,vlookup(rawdata!L139,Mappings!$A$6:$B$250,2,false),rawdata!L139))</f>
        <v>type_interactive</v>
      </c>
      <c r="L139" s="2" t="str">
        <f>if(isblank(rawdata!M139),"",if(countif(Mappings!$A$6:$A$250,"="&amp;rawdata!M139)&gt;0,vlookup(rawdata!M139,Mappings!$A$6:$B$250,2,false),rawdata!M139))</f>
        <v>function_motion</v>
      </c>
      <c r="M139" s="2" t="str">
        <f>if(isblank(rawdata!N139),"",if(countif(Mappings!$A$6:$A$250,"="&amp;rawdata!N139)&gt;0,vlookup(rawdata!N139,Mappings!$A$6:$B$250,2,false),rawdata!N139))</f>
        <v>theme_tech</v>
      </c>
      <c r="N139" s="2" t="str">
        <f>if(isblank(rawdata!O139),"",if(countif(Mappings!$A$6:$A$250,"="&amp;rawdata!O139)&gt;0,vlookup(rawdata!O139,Mappings!$A$6:$B$250,2,false),rawdata!O139))</f>
        <v>tech_motion</v>
      </c>
      <c r="O139" s="2" t="str">
        <f>if(isblank(rawdata!P139),"",if(countif(Mappings!$A$6:$A$250,"="&amp;rawdata!P139)&gt;0,vlookup(rawdata!P139,Mappings!$A$6:$B$250,2,false),rawdata!P139))</f>
        <v/>
      </c>
      <c r="P139" s="2" t="str">
        <f>if(isblank(rawdata!Q139),"",if(countif(Mappings!$A$6:$A$250,"="&amp;rawdata!Q139)&gt;0,vlookup(rawdata!Q139,Mappings!$A$6:$B$250,2,false),rawdata!Q139))</f>
        <v/>
      </c>
      <c r="Q139" s="2" t="str">
        <f>if(isblank(rawdata!R139),"",if(countif(Mappings!$A$6:$A$250,"="&amp;rawdata!R139)&gt;0,vlookup(rawdata!R139,Mappings!$A$6:$B$250,2,false),rawdata!R139))</f>
        <v/>
      </c>
      <c r="R139" s="2" t="str">
        <f>if(isblank(rawdata!S139),"",if(countif(Mappings!$A$6:$A$250,"="&amp;rawdata!S139)&gt;0,vlookup(rawdata!S139,Mappings!$A$6:$B$250,2,false),rawdata!S139))</f>
        <v/>
      </c>
      <c r="S139" s="2" t="str">
        <f>if(isblank(rawdata!T139),"",if(countif(Mappings!$A$6:$A$250,"="&amp;rawdata!T139)&gt;0,vlookup(rawdata!T139,Mappings!$A$6:$B$250,2,false),rawdata!T139))</f>
        <v/>
      </c>
      <c r="T139" s="2" t="str">
        <f>if(isblank(rawdata!U139),"",if(countif(Mappings!$A$6:$A$250,"="&amp;rawdata!U139)&gt;0,vlookup(rawdata!U139,Mappings!$A$6:$B$250,2,false),rawdata!U139))</f>
        <v/>
      </c>
      <c r="U139" s="2" t="str">
        <f>if(isblank(rawdata!V139),"",if(countif(Mappings!$A$6:$A$250,"="&amp;rawdata!V139)&gt;0,vlookup(rawdata!V139,Mappings!$A$6:$B$250,2,false),rawdata!V139))</f>
        <v/>
      </c>
      <c r="V139" s="2" t="str">
        <f>if(isblank(rawdata!W139),"",if(countif(Mappings!$A$6:$A$250,"="&amp;rawdata!W139)&gt;0,vlookup(rawdata!W139,Mappings!$A$6:$B$250,2,false),rawdata!W139))</f>
        <v/>
      </c>
      <c r="W139" s="2" t="str">
        <f>if(isblank(rawdata!X139),"",if(countif(Mappings!$A$6:$A$250,"="&amp;rawdata!X139)&gt;0,vlookup(rawdata!X139,Mappings!$A$6:$B$250,2,false),rawdata!X139))</f>
        <v/>
      </c>
      <c r="X139" s="2" t="str">
        <f>if(isblank(rawdata!Y139),"",if(countif(Mappings!$A$6:$A$250,"="&amp;rawdata!Y139)&gt;0,vlookup(rawdata!Y139,Mappings!$A$6:$B$250,2,false),rawdata!Y139))</f>
        <v/>
      </c>
      <c r="Y139" s="2" t="str">
        <f>if(isblank(rawdata!Z139),"",if(countif(Mappings!$A$6:$A$250,"="&amp;rawdata!Z139)&gt;0,vlookup(rawdata!Z139,Mappings!$A$6:$B$250,2,false),rawdata!Z139))</f>
        <v/>
      </c>
      <c r="Z139" s="2" t="str">
        <f>if(isblank(rawdata!AA139),"",if(countif(Mappings!$A$6:$A$250,"="&amp;rawdata!AA139)&gt;0,vlookup(rawdata!AA139,Mappings!$A$6:$B$250,2,false),rawdata!AA139))</f>
        <v/>
      </c>
      <c r="AA139" s="2" t="str">
        <f>if(isblank(rawdata!AB139),"",if(countif(Mappings!$A$6:$A$250,"="&amp;rawdata!AB139)&gt;0,vlookup(rawdata!AB139,Mappings!$A$6:$B$250,2,false),rawdata!AB139))</f>
        <v/>
      </c>
    </row>
    <row r="140">
      <c r="B140" s="2" t="str">
        <f>rawdata!C140</f>
        <v>Microsoft Icons</v>
      </c>
      <c r="C140" s="2" t="str">
        <f>rawdata!D140</f>
        <v>Kuflex</v>
      </c>
      <c r="D140" s="2" t="str">
        <f>rawdata!E140</f>
        <v>The installation was created especially for The Museum Night event, and it was installed near the entrance of Artplay Design Center.</v>
      </c>
      <c r="E140" s="11" t="str">
        <f>rawdata!F140</f>
        <v>http://kuflex.com/Microsoft-Icons</v>
      </c>
      <c r="F140" s="2" t="str">
        <f>rawdata!G140</f>
        <v/>
      </c>
      <c r="G140" s="2" t="str">
        <f>rawdata!H140</f>
        <v>2012</v>
      </c>
      <c r="H140" s="2" t="str">
        <f>rawdata!I140</f>
        <v>Moscow, Russia</v>
      </c>
      <c r="I140" s="2" t="str">
        <f>if(isblank(rawdata!J140),"",if(countif(Mappings!$A$6:$A$250,"="&amp;rawdata!J140)&gt;0,vlookup(rawdata!J140,Mappings!$A$6:$B$250,2,false),rawdata!J140))</f>
        <v>form_installation</v>
      </c>
      <c r="J140" s="2" t="str">
        <f>if(isblank(rawdata!K140),"",if(countif(Mappings!$A$6:$A$250,"="&amp;rawdata!K140)&gt;0,vlookup(rawdata!K140,Mappings!$A$6:$B$250,2,false),rawdata!K140))</f>
        <v>gear_projector</v>
      </c>
      <c r="K140" s="2" t="str">
        <f>if(isblank(rawdata!L140),"",if(countif(Mappings!$A$6:$A$250,"="&amp;rawdata!L140)&gt;0,vlookup(rawdata!L140,Mappings!$A$6:$B$250,2,false),rawdata!L140))</f>
        <v>type_interactive</v>
      </c>
      <c r="L140" s="2" t="str">
        <f>if(isblank(rawdata!M140),"",if(countif(Mappings!$A$6:$A$250,"="&amp;rawdata!M140)&gt;0,vlookup(rawdata!M140,Mappings!$A$6:$B$250,2,false),rawdata!M140))</f>
        <v>type_commercial</v>
      </c>
      <c r="M140" s="2" t="str">
        <f>if(isblank(rawdata!N140),"",if(countif(Mappings!$A$6:$A$250,"="&amp;rawdata!N140)&gt;0,vlookup(rawdata!N140,Mappings!$A$6:$B$250,2,false),rawdata!N140))</f>
        <v>theme_historical</v>
      </c>
      <c r="N140" s="2" t="str">
        <f>if(isblank(rawdata!O140),"",if(countif(Mappings!$A$6:$A$250,"="&amp;rawdata!O140)&gt;0,vlookup(rawdata!O140,Mappings!$A$6:$B$250,2,false),rawdata!O140))</f>
        <v>tech_screen</v>
      </c>
      <c r="O140" s="2" t="str">
        <f>if(isblank(rawdata!P140),"",if(countif(Mappings!$A$6:$A$250,"="&amp;rawdata!P140)&gt;0,vlookup(rawdata!P140,Mappings!$A$6:$B$250,2,false),rawdata!P140))</f>
        <v>function_touch</v>
      </c>
      <c r="P140" s="2" t="str">
        <f>if(isblank(rawdata!Q140),"",if(countif(Mappings!$A$6:$A$250,"="&amp;rawdata!Q140)&gt;0,vlookup(rawdata!Q140,Mappings!$A$6:$B$250,2,false),rawdata!Q140))</f>
        <v/>
      </c>
      <c r="Q140" s="2" t="str">
        <f>if(isblank(rawdata!R140),"",if(countif(Mappings!$A$6:$A$250,"="&amp;rawdata!R140)&gt;0,vlookup(rawdata!R140,Mappings!$A$6:$B$250,2,false),rawdata!R140))</f>
        <v/>
      </c>
      <c r="R140" s="2" t="str">
        <f>if(isblank(rawdata!S140),"",if(countif(Mappings!$A$6:$A$250,"="&amp;rawdata!S140)&gt;0,vlookup(rawdata!S140,Mappings!$A$6:$B$250,2,false),rawdata!S140))</f>
        <v/>
      </c>
      <c r="S140" s="2" t="str">
        <f>if(isblank(rawdata!T140),"",if(countif(Mappings!$A$6:$A$250,"="&amp;rawdata!T140)&gt;0,vlookup(rawdata!T140,Mappings!$A$6:$B$250,2,false),rawdata!T140))</f>
        <v/>
      </c>
      <c r="T140" s="2" t="str">
        <f>if(isblank(rawdata!U140),"",if(countif(Mappings!$A$6:$A$250,"="&amp;rawdata!U140)&gt;0,vlookup(rawdata!U140,Mappings!$A$6:$B$250,2,false),rawdata!U140))</f>
        <v/>
      </c>
      <c r="U140" s="2" t="str">
        <f>if(isblank(rawdata!V140),"",if(countif(Mappings!$A$6:$A$250,"="&amp;rawdata!V140)&gt;0,vlookup(rawdata!V140,Mappings!$A$6:$B$250,2,false),rawdata!V140))</f>
        <v/>
      </c>
      <c r="V140" s="2" t="str">
        <f>if(isblank(rawdata!W140),"",if(countif(Mappings!$A$6:$A$250,"="&amp;rawdata!W140)&gt;0,vlookup(rawdata!W140,Mappings!$A$6:$B$250,2,false),rawdata!W140))</f>
        <v/>
      </c>
      <c r="W140" s="2" t="str">
        <f>if(isblank(rawdata!X140),"",if(countif(Mappings!$A$6:$A$250,"="&amp;rawdata!X140)&gt;0,vlookup(rawdata!X140,Mappings!$A$6:$B$250,2,false),rawdata!X140))</f>
        <v/>
      </c>
      <c r="X140" s="2" t="str">
        <f>if(isblank(rawdata!Y140),"",if(countif(Mappings!$A$6:$A$250,"="&amp;rawdata!Y140)&gt;0,vlookup(rawdata!Y140,Mappings!$A$6:$B$250,2,false),rawdata!Y140))</f>
        <v/>
      </c>
      <c r="Y140" s="2" t="str">
        <f>if(isblank(rawdata!Z140),"",if(countif(Mappings!$A$6:$A$250,"="&amp;rawdata!Z140)&gt;0,vlookup(rawdata!Z140,Mappings!$A$6:$B$250,2,false),rawdata!Z140))</f>
        <v/>
      </c>
      <c r="Z140" s="2" t="str">
        <f>if(isblank(rawdata!AA140),"",if(countif(Mappings!$A$6:$A$250,"="&amp;rawdata!AA140)&gt;0,vlookup(rawdata!AA140,Mappings!$A$6:$B$250,2,false),rawdata!AA140))</f>
        <v/>
      </c>
      <c r="AA140" s="2" t="str">
        <f>if(isblank(rawdata!AB140),"",if(countif(Mappings!$A$6:$A$250,"="&amp;rawdata!AB140)&gt;0,vlookup(rawdata!AB140,Mappings!$A$6:$B$250,2,false),rawdata!AB140))</f>
        <v/>
      </c>
    </row>
    <row r="141">
      <c r="B141" s="2" t="str">
        <f>rawdata!C141</f>
        <v>Abstract Wall</v>
      </c>
      <c r="C141" s="2" t="str">
        <f>rawdata!D141</f>
        <v>Kuflex</v>
      </c>
      <c r="D141" s="2" t="str">
        <f>rawdata!E141</f>
        <v>While creating this project, we were inspired by the works of abstract artists in the beginning of XX century. Abstract Wall project lies between advance-guard art, modern dance and digital interactive technologies.</v>
      </c>
      <c r="E141" s="11" t="str">
        <f>rawdata!F141</f>
        <v>http://kuflex.com/Abstract-Wall</v>
      </c>
      <c r="F141" s="2" t="str">
        <f>rawdata!G141</f>
        <v/>
      </c>
      <c r="G141" s="2" t="str">
        <f>rawdata!H141</f>
        <v>2013</v>
      </c>
      <c r="H141" s="2" t="str">
        <f>rawdata!I141</f>
        <v>Moscow, Russia</v>
      </c>
      <c r="I141" s="2" t="str">
        <f>if(isblank(rawdata!J141),"",if(countif(Mappings!$A$6:$A$250,"="&amp;rawdata!J141)&gt;0,vlookup(rawdata!J141,Mappings!$A$6:$B$250,2,false),rawdata!J141))</f>
        <v>form_installation</v>
      </c>
      <c r="J141" s="2" t="str">
        <f>if(isblank(rawdata!K141),"",if(countif(Mappings!$A$6:$A$250,"="&amp;rawdata!K141)&gt;0,vlookup(rawdata!K141,Mappings!$A$6:$B$250,2,false),rawdata!K141))</f>
        <v>gear_projector</v>
      </c>
      <c r="K141" s="2" t="str">
        <f>if(isblank(rawdata!L141),"",if(countif(Mappings!$A$6:$A$250,"="&amp;rawdata!L141)&gt;0,vlookup(rawdata!L141,Mappings!$A$6:$B$250,2,false),rawdata!L141))</f>
        <v>type_interactive</v>
      </c>
      <c r="L141" s="2" t="str">
        <f>if(isblank(rawdata!M141),"",if(countif(Mappings!$A$6:$A$250,"="&amp;rawdata!M141)&gt;0,vlookup(rawdata!M141,Mappings!$A$6:$B$250,2,false),rawdata!M141))</f>
        <v>function_motion</v>
      </c>
      <c r="M141" s="2" t="str">
        <f>if(isblank(rawdata!N141),"",if(countif(Mappings!$A$6:$A$250,"="&amp;rawdata!N141)&gt;0,vlookup(rawdata!N141,Mappings!$A$6:$B$250,2,false),rawdata!N141))</f>
        <v>theme_tech</v>
      </c>
      <c r="N141" s="2" t="str">
        <f>if(isblank(rawdata!O141),"",if(countif(Mappings!$A$6:$A$250,"="&amp;rawdata!O141)&gt;0,vlookup(rawdata!O141,Mappings!$A$6:$B$250,2,false),rawdata!O141))</f>
        <v>tech_motion</v>
      </c>
      <c r="O141" s="2" t="str">
        <f>if(isblank(rawdata!P141),"",if(countif(Mappings!$A$6:$A$250,"="&amp;rawdata!P141)&gt;0,vlookup(rawdata!P141,Mappings!$A$6:$B$250,2,false),rawdata!P141))</f>
        <v/>
      </c>
      <c r="P141" s="2" t="str">
        <f>if(isblank(rawdata!Q141),"",if(countif(Mappings!$A$6:$A$250,"="&amp;rawdata!Q141)&gt;0,vlookup(rawdata!Q141,Mappings!$A$6:$B$250,2,false),rawdata!Q141))</f>
        <v/>
      </c>
      <c r="Q141" s="2" t="str">
        <f>if(isblank(rawdata!R141),"",if(countif(Mappings!$A$6:$A$250,"="&amp;rawdata!R141)&gt;0,vlookup(rawdata!R141,Mappings!$A$6:$B$250,2,false),rawdata!R141))</f>
        <v/>
      </c>
      <c r="R141" s="2" t="str">
        <f>if(isblank(rawdata!S141),"",if(countif(Mappings!$A$6:$A$250,"="&amp;rawdata!S141)&gt;0,vlookup(rawdata!S141,Mappings!$A$6:$B$250,2,false),rawdata!S141))</f>
        <v/>
      </c>
      <c r="S141" s="2" t="str">
        <f>if(isblank(rawdata!T141),"",if(countif(Mappings!$A$6:$A$250,"="&amp;rawdata!T141)&gt;0,vlookup(rawdata!T141,Mappings!$A$6:$B$250,2,false),rawdata!T141))</f>
        <v/>
      </c>
      <c r="T141" s="2" t="str">
        <f>if(isblank(rawdata!U141),"",if(countif(Mappings!$A$6:$A$250,"="&amp;rawdata!U141)&gt;0,vlookup(rawdata!U141,Mappings!$A$6:$B$250,2,false),rawdata!U141))</f>
        <v/>
      </c>
      <c r="U141" s="2" t="str">
        <f>if(isblank(rawdata!V141),"",if(countif(Mappings!$A$6:$A$250,"="&amp;rawdata!V141)&gt;0,vlookup(rawdata!V141,Mappings!$A$6:$B$250,2,false),rawdata!V141))</f>
        <v/>
      </c>
      <c r="V141" s="2" t="str">
        <f>if(isblank(rawdata!W141),"",if(countif(Mappings!$A$6:$A$250,"="&amp;rawdata!W141)&gt;0,vlookup(rawdata!W141,Mappings!$A$6:$B$250,2,false),rawdata!W141))</f>
        <v/>
      </c>
      <c r="W141" s="2" t="str">
        <f>if(isblank(rawdata!X141),"",if(countif(Mappings!$A$6:$A$250,"="&amp;rawdata!X141)&gt;0,vlookup(rawdata!X141,Mappings!$A$6:$B$250,2,false),rawdata!X141))</f>
        <v/>
      </c>
      <c r="X141" s="2" t="str">
        <f>if(isblank(rawdata!Y141),"",if(countif(Mappings!$A$6:$A$250,"="&amp;rawdata!Y141)&gt;0,vlookup(rawdata!Y141,Mappings!$A$6:$B$250,2,false),rawdata!Y141))</f>
        <v/>
      </c>
      <c r="Y141" s="2" t="str">
        <f>if(isblank(rawdata!Z141),"",if(countif(Mappings!$A$6:$A$250,"="&amp;rawdata!Z141)&gt;0,vlookup(rawdata!Z141,Mappings!$A$6:$B$250,2,false),rawdata!Z141))</f>
        <v/>
      </c>
      <c r="Z141" s="2" t="str">
        <f>if(isblank(rawdata!AA141),"",if(countif(Mappings!$A$6:$A$250,"="&amp;rawdata!AA141)&gt;0,vlookup(rawdata!AA141,Mappings!$A$6:$B$250,2,false),rawdata!AA141))</f>
        <v/>
      </c>
      <c r="AA141" s="2" t="str">
        <f>if(isblank(rawdata!AB141),"",if(countif(Mappings!$A$6:$A$250,"="&amp;rawdata!AB141)&gt;0,vlookup(rawdata!AB141,Mappings!$A$6:$B$250,2,false),rawdata!AB141))</f>
        <v/>
      </c>
    </row>
    <row r="142">
      <c r="B142" s="2" t="str">
        <f>rawdata!C142</f>
        <v>Мотыльки</v>
      </c>
      <c r="C142" s="2" t="str">
        <f>rawdata!D142</f>
        <v>Kuflex</v>
      </c>
      <c r="D142" s="2" t="str">
        <f>rawdata!E142</f>
        <v>This interactive videoinstallation was first shown at the ‘Moth’ exhibition in the Central House of Artists. It is a fairy tale about the night forest and its luminous inhabitants, moths. </v>
      </c>
      <c r="E142" s="11" t="str">
        <f>rawdata!F142</f>
        <v>http://kuflex.com/MOTYL-KI</v>
      </c>
      <c r="F142" s="2" t="str">
        <f>rawdata!G142</f>
        <v/>
      </c>
      <c r="G142" s="2" t="str">
        <f>rawdata!H142</f>
        <v>2011</v>
      </c>
      <c r="H142" s="2" t="str">
        <f>rawdata!I142</f>
        <v>Moscow, Russia</v>
      </c>
      <c r="I142" s="2" t="str">
        <f>if(isblank(rawdata!J142),"",if(countif(Mappings!$A$6:$A$250,"="&amp;rawdata!J142)&gt;0,vlookup(rawdata!J142,Mappings!$A$6:$B$250,2,false),rawdata!J142))</f>
        <v>form_installation</v>
      </c>
      <c r="J142" s="2" t="str">
        <f>if(isblank(rawdata!K142),"",if(countif(Mappings!$A$6:$A$250,"="&amp;rawdata!K142)&gt;0,vlookup(rawdata!K142,Mappings!$A$6:$B$250,2,false),rawdata!K142))</f>
        <v>gear_projector</v>
      </c>
      <c r="K142" s="2" t="str">
        <f>if(isblank(rawdata!L142),"",if(countif(Mappings!$A$6:$A$250,"="&amp;rawdata!L142)&gt;0,vlookup(rawdata!L142,Mappings!$A$6:$B$250,2,false),rawdata!L142))</f>
        <v>type_interactive</v>
      </c>
      <c r="L142" s="2" t="str">
        <f>if(isblank(rawdata!M142),"",if(countif(Mappings!$A$6:$A$250,"="&amp;rawdata!M142)&gt;0,vlookup(rawdata!M142,Mappings!$A$6:$B$250,2,false),rawdata!M142))</f>
        <v>type_video</v>
      </c>
      <c r="M142" s="2" t="str">
        <f>if(isblank(rawdata!N142),"",if(countif(Mappings!$A$6:$A$250,"="&amp;rawdata!N142)&gt;0,vlookup(rawdata!N142,Mappings!$A$6:$B$250,2,false),rawdata!N142))</f>
        <v>theme_tech</v>
      </c>
      <c r="N142" s="2" t="str">
        <f>if(isblank(rawdata!O142),"",if(countif(Mappings!$A$6:$A$250,"="&amp;rawdata!O142)&gt;0,vlookup(rawdata!O142,Mappings!$A$6:$B$250,2,false),rawdata!O142))</f>
        <v>function_touch</v>
      </c>
      <c r="O142" s="2" t="str">
        <f>if(isblank(rawdata!P142),"",if(countif(Mappings!$A$6:$A$250,"="&amp;rawdata!P142)&gt;0,vlookup(rawdata!P142,Mappings!$A$6:$B$250,2,false),rawdata!P142))</f>
        <v>tech_screen</v>
      </c>
      <c r="P142" s="2" t="str">
        <f>if(isblank(rawdata!Q142),"",if(countif(Mappings!$A$6:$A$250,"="&amp;rawdata!Q142)&gt;0,vlookup(rawdata!Q142,Mappings!$A$6:$B$250,2,false),rawdata!Q142))</f>
        <v/>
      </c>
      <c r="Q142" s="2" t="str">
        <f>if(isblank(rawdata!R142),"",if(countif(Mappings!$A$6:$A$250,"="&amp;rawdata!R142)&gt;0,vlookup(rawdata!R142,Mappings!$A$6:$B$250,2,false),rawdata!R142))</f>
        <v/>
      </c>
      <c r="R142" s="2" t="str">
        <f>if(isblank(rawdata!S142),"",if(countif(Mappings!$A$6:$A$250,"="&amp;rawdata!S142)&gt;0,vlookup(rawdata!S142,Mappings!$A$6:$B$250,2,false),rawdata!S142))</f>
        <v/>
      </c>
      <c r="S142" s="2" t="str">
        <f>if(isblank(rawdata!T142),"",if(countif(Mappings!$A$6:$A$250,"="&amp;rawdata!T142)&gt;0,vlookup(rawdata!T142,Mappings!$A$6:$B$250,2,false),rawdata!T142))</f>
        <v/>
      </c>
      <c r="T142" s="2" t="str">
        <f>if(isblank(rawdata!U142),"",if(countif(Mappings!$A$6:$A$250,"="&amp;rawdata!U142)&gt;0,vlookup(rawdata!U142,Mappings!$A$6:$B$250,2,false),rawdata!U142))</f>
        <v/>
      </c>
      <c r="U142" s="2" t="str">
        <f>if(isblank(rawdata!V142),"",if(countif(Mappings!$A$6:$A$250,"="&amp;rawdata!V142)&gt;0,vlookup(rawdata!V142,Mappings!$A$6:$B$250,2,false),rawdata!V142))</f>
        <v/>
      </c>
      <c r="V142" s="2" t="str">
        <f>if(isblank(rawdata!W142),"",if(countif(Mappings!$A$6:$A$250,"="&amp;rawdata!W142)&gt;0,vlookup(rawdata!W142,Mappings!$A$6:$B$250,2,false),rawdata!W142))</f>
        <v/>
      </c>
      <c r="W142" s="2" t="str">
        <f>if(isblank(rawdata!X142),"",if(countif(Mappings!$A$6:$A$250,"="&amp;rawdata!X142)&gt;0,vlookup(rawdata!X142,Mappings!$A$6:$B$250,2,false),rawdata!X142))</f>
        <v/>
      </c>
      <c r="X142" s="2" t="str">
        <f>if(isblank(rawdata!Y142),"",if(countif(Mappings!$A$6:$A$250,"="&amp;rawdata!Y142)&gt;0,vlookup(rawdata!Y142,Mappings!$A$6:$B$250,2,false),rawdata!Y142))</f>
        <v/>
      </c>
      <c r="Y142" s="2" t="str">
        <f>if(isblank(rawdata!Z142),"",if(countif(Mappings!$A$6:$A$250,"="&amp;rawdata!Z142)&gt;0,vlookup(rawdata!Z142,Mappings!$A$6:$B$250,2,false),rawdata!Z142))</f>
        <v/>
      </c>
      <c r="Z142" s="2" t="str">
        <f>if(isblank(rawdata!AA142),"",if(countif(Mappings!$A$6:$A$250,"="&amp;rawdata!AA142)&gt;0,vlookup(rawdata!AA142,Mappings!$A$6:$B$250,2,false),rawdata!AA142))</f>
        <v/>
      </c>
      <c r="AA142" s="2" t="str">
        <f>if(isblank(rawdata!AB142),"",if(countif(Mappings!$A$6:$A$250,"="&amp;rawdata!AB142)&gt;0,vlookup(rawdata!AB142,Mappings!$A$6:$B$250,2,false),rawdata!AB142))</f>
        <v/>
      </c>
    </row>
    <row r="143">
      <c r="B143" s="2" t="str">
        <f>rawdata!C143</f>
        <v>Interactive Volumetric Fog Display</v>
      </c>
      <c r="C143" s="2" t="str">
        <f>rawdata!D143</f>
        <v>?</v>
      </c>
      <c r="D143" s="2" t="str">
        <f>rawdata!E143</f>
        <v>SIGGRAPH Asia 2015 Emerging Technologies, We present a novel 3D display that applies projection mapping to a non-planar and reconfigurable fog screen, thus enabling interactive visual contents to be displayed at multiple depth levels.</v>
      </c>
      <c r="E143" s="11" t="str">
        <f>rawdata!F143</f>
        <v>https://vimeo.com/121979573</v>
      </c>
      <c r="F143" s="2" t="str">
        <f>rawdata!G143</f>
        <v/>
      </c>
      <c r="G143" s="2" t="str">
        <f>rawdata!H143</f>
        <v>2015</v>
      </c>
      <c r="H143" s="2" t="str">
        <f>rawdata!I143</f>
        <v/>
      </c>
      <c r="I143" s="2" t="str">
        <f>if(isblank(rawdata!J143),"",if(countif(Mappings!$A$6:$A$250,"="&amp;rawdata!J143)&gt;0,vlookup(rawdata!J143,Mappings!$A$6:$B$250,2,false),rawdata!J143))</f>
        <v>form_installation</v>
      </c>
      <c r="J143" s="2" t="str">
        <f>if(isblank(rawdata!K143),"",if(countif(Mappings!$A$6:$A$250,"="&amp;rawdata!K143)&gt;0,vlookup(rawdata!K143,Mappings!$A$6:$B$250,2,false),rawdata!K143))</f>
        <v>gear_projector</v>
      </c>
      <c r="K143" s="2" t="str">
        <f>if(isblank(rawdata!L143),"",if(countif(Mappings!$A$6:$A$250,"="&amp;rawdata!L143)&gt;0,vlookup(rawdata!L143,Mappings!$A$6:$B$250,2,false),rawdata!L143))</f>
        <v>type_interactive</v>
      </c>
      <c r="L143" s="2" t="str">
        <f>if(isblank(rawdata!M143),"",if(countif(Mappings!$A$6:$A$250,"="&amp;rawdata!M143)&gt;0,vlookup(rawdata!M143,Mappings!$A$6:$B$250,2,false),rawdata!M143))</f>
        <v>form_hologram</v>
      </c>
      <c r="M143" s="2" t="str">
        <f>if(isblank(rawdata!N143),"",if(countif(Mappings!$A$6:$A$250,"="&amp;rawdata!N143)&gt;0,vlookup(rawdata!N143,Mappings!$A$6:$B$250,2,false),rawdata!N143))</f>
        <v>theme_tech</v>
      </c>
      <c r="N143" s="2" t="str">
        <f>if(isblank(rawdata!O143),"",if(countif(Mappings!$A$6:$A$250,"="&amp;rawdata!O143)&gt;0,vlookup(rawdata!O143,Mappings!$A$6:$B$250,2,false),rawdata!O143))</f>
        <v>function_touch</v>
      </c>
      <c r="O143" s="2" t="str">
        <f>if(isblank(rawdata!P143),"",if(countif(Mappings!$A$6:$A$250,"="&amp;rawdata!P143)&gt;0,vlookup(rawdata!P143,Mappings!$A$6:$B$250,2,false),rawdata!P143))</f>
        <v>tech_screen</v>
      </c>
      <c r="P143" s="2" t="str">
        <f>if(isblank(rawdata!Q143),"",if(countif(Mappings!$A$6:$A$250,"="&amp;rawdata!Q143)&gt;0,vlookup(rawdata!Q143,Mappings!$A$6:$B$250,2,false),rawdata!Q143))</f>
        <v/>
      </c>
      <c r="Q143" s="2" t="str">
        <f>if(isblank(rawdata!R143),"",if(countif(Mappings!$A$6:$A$250,"="&amp;rawdata!R143)&gt;0,vlookup(rawdata!R143,Mappings!$A$6:$B$250,2,false),rawdata!R143))</f>
        <v/>
      </c>
      <c r="R143" s="2" t="str">
        <f>if(isblank(rawdata!S143),"",if(countif(Mappings!$A$6:$A$250,"="&amp;rawdata!S143)&gt;0,vlookup(rawdata!S143,Mappings!$A$6:$B$250,2,false),rawdata!S143))</f>
        <v/>
      </c>
      <c r="S143" s="2" t="str">
        <f>if(isblank(rawdata!T143),"",if(countif(Mappings!$A$6:$A$250,"="&amp;rawdata!T143)&gt;0,vlookup(rawdata!T143,Mappings!$A$6:$B$250,2,false),rawdata!T143))</f>
        <v/>
      </c>
      <c r="T143" s="2" t="str">
        <f>if(isblank(rawdata!U143),"",if(countif(Mappings!$A$6:$A$250,"="&amp;rawdata!U143)&gt;0,vlookup(rawdata!U143,Mappings!$A$6:$B$250,2,false),rawdata!U143))</f>
        <v/>
      </c>
      <c r="U143" s="2" t="str">
        <f>if(isblank(rawdata!V143),"",if(countif(Mappings!$A$6:$A$250,"="&amp;rawdata!V143)&gt;0,vlookup(rawdata!V143,Mappings!$A$6:$B$250,2,false),rawdata!V143))</f>
        <v/>
      </c>
      <c r="V143" s="2" t="str">
        <f>if(isblank(rawdata!W143),"",if(countif(Mappings!$A$6:$A$250,"="&amp;rawdata!W143)&gt;0,vlookup(rawdata!W143,Mappings!$A$6:$B$250,2,false),rawdata!W143))</f>
        <v/>
      </c>
      <c r="W143" s="2" t="str">
        <f>if(isblank(rawdata!X143),"",if(countif(Mappings!$A$6:$A$250,"="&amp;rawdata!X143)&gt;0,vlookup(rawdata!X143,Mappings!$A$6:$B$250,2,false),rawdata!X143))</f>
        <v/>
      </c>
      <c r="X143" s="2" t="str">
        <f>if(isblank(rawdata!Y143),"",if(countif(Mappings!$A$6:$A$250,"="&amp;rawdata!Y143)&gt;0,vlookup(rawdata!Y143,Mappings!$A$6:$B$250,2,false),rawdata!Y143))</f>
        <v/>
      </c>
      <c r="Y143" s="2" t="str">
        <f>if(isblank(rawdata!Z143),"",if(countif(Mappings!$A$6:$A$250,"="&amp;rawdata!Z143)&gt;0,vlookup(rawdata!Z143,Mappings!$A$6:$B$250,2,false),rawdata!Z143))</f>
        <v/>
      </c>
      <c r="Z143" s="2" t="str">
        <f>if(isblank(rawdata!AA143),"",if(countif(Mappings!$A$6:$A$250,"="&amp;rawdata!AA143)&gt;0,vlookup(rawdata!AA143,Mappings!$A$6:$B$250,2,false),rawdata!AA143))</f>
        <v/>
      </c>
      <c r="AA143" s="2" t="str">
        <f>if(isblank(rawdata!AB143),"",if(countif(Mappings!$A$6:$A$250,"="&amp;rawdata!AB143)&gt;0,vlookup(rawdata!AB143,Mappings!$A$6:$B$250,2,false),rawdata!AB143))</f>
        <v/>
      </c>
    </row>
    <row r="144">
      <c r="B144" s="2" t="str">
        <f>rawdata!C144</f>
        <v>"Let's Get Aquatic" Game</v>
      </c>
      <c r="C144" s="2" t="str">
        <f>rawdata!D144</f>
        <v>KNI</v>
      </c>
      <c r="D144" s="2" t="str">
        <f>rawdata!E144</f>
        <v>An interactive pixel game created by KNI. </v>
      </c>
      <c r="E144" s="11" t="str">
        <f>rawdata!F144</f>
        <v>http://kurtnoble.com/work/#/lets-get-aquatic/</v>
      </c>
      <c r="F144" s="2" t="str">
        <f>rawdata!G144</f>
        <v/>
      </c>
      <c r="G144" s="2" t="str">
        <f>rawdata!H144</f>
        <v>2015</v>
      </c>
      <c r="H144" s="2" t="str">
        <f>rawdata!I144</f>
        <v>California, USA</v>
      </c>
      <c r="I144" s="2" t="str">
        <f>if(isblank(rawdata!J144),"",if(countif(Mappings!$A$6:$A$250,"="&amp;rawdata!J144)&gt;0,vlookup(rawdata!J144,Mappings!$A$6:$B$250,2,false),rawdata!J144))</f>
        <v>form_game</v>
      </c>
      <c r="J144" s="2" t="str">
        <f>if(isblank(rawdata!K144),"",if(countif(Mappings!$A$6:$A$250,"="&amp;rawdata!K144)&gt;0,vlookup(rawdata!K144,Mappings!$A$6:$B$250,2,false),rawdata!K144))</f>
        <v>gear_screen</v>
      </c>
      <c r="K144" s="2" t="str">
        <f>if(isblank(rawdata!L144),"",if(countif(Mappings!$A$6:$A$250,"="&amp;rawdata!L144)&gt;0,vlookup(rawdata!L144,Mappings!$A$6:$B$250,2,false),rawdata!L144))</f>
        <v>type_interactive</v>
      </c>
      <c r="L144" s="2" t="str">
        <f>if(isblank(rawdata!M144),"",if(countif(Mappings!$A$6:$A$250,"="&amp;rawdata!M144)&gt;0,vlookup(rawdata!M144,Mappings!$A$6:$B$250,2,false),rawdata!M144))</f>
        <v>theme_tech</v>
      </c>
      <c r="M144" s="2" t="str">
        <f>if(isblank(rawdata!N144),"",if(countif(Mappings!$A$6:$A$250,"="&amp;rawdata!N144)&gt;0,vlookup(rawdata!N144,Mappings!$A$6:$B$250,2,false),rawdata!N144))</f>
        <v>tech_screen</v>
      </c>
      <c r="N144" s="2" t="str">
        <f>if(isblank(rawdata!O144),"",if(countif(Mappings!$A$6:$A$250,"="&amp;rawdata!O144)&gt;0,vlookup(rawdata!O144,Mappings!$A$6:$B$250,2,false),rawdata!O144))</f>
        <v>function_touch</v>
      </c>
      <c r="O144" s="2" t="str">
        <f>if(isblank(rawdata!P144),"",if(countif(Mappings!$A$6:$A$250,"="&amp;rawdata!P144)&gt;0,vlookup(rawdata!P144,Mappings!$A$6:$B$250,2,false),rawdata!P144))</f>
        <v/>
      </c>
      <c r="P144" s="2" t="str">
        <f>if(isblank(rawdata!Q144),"",if(countif(Mappings!$A$6:$A$250,"="&amp;rawdata!Q144)&gt;0,vlookup(rawdata!Q144,Mappings!$A$6:$B$250,2,false),rawdata!Q144))</f>
        <v/>
      </c>
      <c r="Q144" s="2" t="str">
        <f>if(isblank(rawdata!R144),"",if(countif(Mappings!$A$6:$A$250,"="&amp;rawdata!R144)&gt;0,vlookup(rawdata!R144,Mappings!$A$6:$B$250,2,false),rawdata!R144))</f>
        <v/>
      </c>
      <c r="R144" s="2" t="str">
        <f>if(isblank(rawdata!S144),"",if(countif(Mappings!$A$6:$A$250,"="&amp;rawdata!S144)&gt;0,vlookup(rawdata!S144,Mappings!$A$6:$B$250,2,false),rawdata!S144))</f>
        <v/>
      </c>
      <c r="S144" s="2" t="str">
        <f>if(isblank(rawdata!T144),"",if(countif(Mappings!$A$6:$A$250,"="&amp;rawdata!T144)&gt;0,vlookup(rawdata!T144,Mappings!$A$6:$B$250,2,false),rawdata!T144))</f>
        <v/>
      </c>
      <c r="T144" s="2" t="str">
        <f>if(isblank(rawdata!U144),"",if(countif(Mappings!$A$6:$A$250,"="&amp;rawdata!U144)&gt;0,vlookup(rawdata!U144,Mappings!$A$6:$B$250,2,false),rawdata!U144))</f>
        <v/>
      </c>
      <c r="U144" s="2" t="str">
        <f>if(isblank(rawdata!V144),"",if(countif(Mappings!$A$6:$A$250,"="&amp;rawdata!V144)&gt;0,vlookup(rawdata!V144,Mappings!$A$6:$B$250,2,false),rawdata!V144))</f>
        <v/>
      </c>
      <c r="V144" s="2" t="str">
        <f>if(isblank(rawdata!W144),"",if(countif(Mappings!$A$6:$A$250,"="&amp;rawdata!W144)&gt;0,vlookup(rawdata!W144,Mappings!$A$6:$B$250,2,false),rawdata!W144))</f>
        <v/>
      </c>
      <c r="W144" s="2" t="str">
        <f>if(isblank(rawdata!X144),"",if(countif(Mappings!$A$6:$A$250,"="&amp;rawdata!X144)&gt;0,vlookup(rawdata!X144,Mappings!$A$6:$B$250,2,false),rawdata!X144))</f>
        <v/>
      </c>
      <c r="X144" s="2" t="str">
        <f>if(isblank(rawdata!Y144),"",if(countif(Mappings!$A$6:$A$250,"="&amp;rawdata!Y144)&gt;0,vlookup(rawdata!Y144,Mappings!$A$6:$B$250,2,false),rawdata!Y144))</f>
        <v/>
      </c>
      <c r="Y144" s="2" t="str">
        <f>if(isblank(rawdata!Z144),"",if(countif(Mappings!$A$6:$A$250,"="&amp;rawdata!Z144)&gt;0,vlookup(rawdata!Z144,Mappings!$A$6:$B$250,2,false),rawdata!Z144))</f>
        <v/>
      </c>
      <c r="Z144" s="2" t="str">
        <f>if(isblank(rawdata!AA144),"",if(countif(Mappings!$A$6:$A$250,"="&amp;rawdata!AA144)&gt;0,vlookup(rawdata!AA144,Mappings!$A$6:$B$250,2,false),rawdata!AA144))</f>
        <v/>
      </c>
      <c r="AA144" s="2" t="str">
        <f>if(isblank(rawdata!AB144),"",if(countif(Mappings!$A$6:$A$250,"="&amp;rawdata!AB144)&gt;0,vlookup(rawdata!AB144,Mappings!$A$6:$B$250,2,false),rawdata!AB144))</f>
        <v/>
      </c>
    </row>
    <row r="145">
      <c r="B145" s="2" t="str">
        <f>rawdata!C145</f>
        <v>ANTRUM INSTALLATION</v>
      </c>
      <c r="C145" s="2" t="str">
        <f>rawdata!D145</f>
        <v>Konstantin Nikitin</v>
      </c>
      <c r="D145" s="2" t="str">
        <f>rawdata!E145</f>
        <v>The installation looks like a grotto of the membrane, the surface of which is inhabited by strange creatures. It’s complex structure causes association with living creatures, space objects and architectural constructions.</v>
      </c>
      <c r="E145" s="11" t="str">
        <f>rawdata!F145</f>
        <v>https://vimeo.com/130972302</v>
      </c>
      <c r="F145" s="2" t="str">
        <f>rawdata!G145</f>
        <v/>
      </c>
      <c r="G145" s="2" t="str">
        <f>rawdata!H145</f>
        <v>2015</v>
      </c>
      <c r="H145" s="2" t="str">
        <f>rawdata!I145</f>
        <v>?</v>
      </c>
      <c r="I145" s="2" t="str">
        <f>if(isblank(rawdata!J145),"",if(countif(Mappings!$A$6:$A$250,"="&amp;rawdata!J145)&gt;0,vlookup(rawdata!J145,Mappings!$A$6:$B$250,2,false),rawdata!J145))</f>
        <v>form_installation</v>
      </c>
      <c r="J145" s="2" t="str">
        <f>if(isblank(rawdata!K145),"",if(countif(Mappings!$A$6:$A$250,"="&amp;rawdata!K145)&gt;0,vlookup(rawdata!K145,Mappings!$A$6:$B$250,2,false),rawdata!K145))</f>
        <v>gear_projector</v>
      </c>
      <c r="K145" s="2" t="str">
        <f>if(isblank(rawdata!L145),"",if(countif(Mappings!$A$6:$A$250,"="&amp;rawdata!L145)&gt;0,vlookup(rawdata!L145,Mappings!$A$6:$B$250,2,false),rawdata!L145))</f>
        <v>type_interactive</v>
      </c>
      <c r="L145" s="2" t="str">
        <f>if(isblank(rawdata!M145),"",if(countif(Mappings!$A$6:$A$250,"="&amp;rawdata!M145)&gt;0,vlookup(rawdata!M145,Mappings!$A$6:$B$250,2,false),rawdata!M145))</f>
        <v>type_commercial</v>
      </c>
      <c r="M145" s="2" t="str">
        <f>if(isblank(rawdata!N145),"",if(countif(Mappings!$A$6:$A$250,"="&amp;rawdata!N145)&gt;0,vlookup(rawdata!N145,Mappings!$A$6:$B$250,2,false),rawdata!N145))</f>
        <v>form_spatial</v>
      </c>
      <c r="N145" s="2" t="str">
        <f>if(isblank(rawdata!O145),"",if(countif(Mappings!$A$6:$A$250,"="&amp;rawdata!O145)&gt;0,vlookup(rawdata!O145,Mappings!$A$6:$B$250,2,false),rawdata!O145))</f>
        <v>function_touch</v>
      </c>
      <c r="O145" s="2" t="str">
        <f>if(isblank(rawdata!P145),"",if(countif(Mappings!$A$6:$A$250,"="&amp;rawdata!P145)&gt;0,vlookup(rawdata!P145,Mappings!$A$6:$B$250,2,false),rawdata!P145))</f>
        <v>theme_tech</v>
      </c>
      <c r="P145" s="2" t="str">
        <f>if(isblank(rawdata!Q145),"",if(countif(Mappings!$A$6:$A$250,"="&amp;rawdata!Q145)&gt;0,vlookup(rawdata!Q145,Mappings!$A$6:$B$250,2,false),rawdata!Q145))</f>
        <v>gear_screen</v>
      </c>
      <c r="Q145" s="2" t="str">
        <f>if(isblank(rawdata!R145),"",if(countif(Mappings!$A$6:$A$250,"="&amp;rawdata!R145)&gt;0,vlookup(rawdata!R145,Mappings!$A$6:$B$250,2,false),rawdata!R145))</f>
        <v>theme_education</v>
      </c>
      <c r="R145" s="2" t="str">
        <f>if(isblank(rawdata!S145),"",if(countif(Mappings!$A$6:$A$250,"="&amp;rawdata!S145)&gt;0,vlookup(rawdata!S145,Mappings!$A$6:$B$250,2,false),rawdata!S145))</f>
        <v>tech_screen</v>
      </c>
      <c r="S145" s="2" t="str">
        <f>if(isblank(rawdata!T145),"",if(countif(Mappings!$A$6:$A$250,"="&amp;rawdata!T145)&gt;0,vlookup(rawdata!T145,Mappings!$A$6:$B$250,2,false),rawdata!T145))</f>
        <v/>
      </c>
      <c r="T145" s="2" t="str">
        <f>if(isblank(rawdata!U145),"",if(countif(Mappings!$A$6:$A$250,"="&amp;rawdata!U145)&gt;0,vlookup(rawdata!U145,Mappings!$A$6:$B$250,2,false),rawdata!U145))</f>
        <v/>
      </c>
      <c r="U145" s="2" t="str">
        <f>if(isblank(rawdata!V145),"",if(countif(Mappings!$A$6:$A$250,"="&amp;rawdata!V145)&gt;0,vlookup(rawdata!V145,Mappings!$A$6:$B$250,2,false),rawdata!V145))</f>
        <v/>
      </c>
      <c r="V145" s="2" t="str">
        <f>if(isblank(rawdata!W145),"",if(countif(Mappings!$A$6:$A$250,"="&amp;rawdata!W145)&gt;0,vlookup(rawdata!W145,Mappings!$A$6:$B$250,2,false),rawdata!W145))</f>
        <v/>
      </c>
      <c r="W145" s="2" t="str">
        <f>if(isblank(rawdata!X145),"",if(countif(Mappings!$A$6:$A$250,"="&amp;rawdata!X145)&gt;0,vlookup(rawdata!X145,Mappings!$A$6:$B$250,2,false),rawdata!X145))</f>
        <v/>
      </c>
      <c r="X145" s="2" t="str">
        <f>if(isblank(rawdata!Y145),"",if(countif(Mappings!$A$6:$A$250,"="&amp;rawdata!Y145)&gt;0,vlookup(rawdata!Y145,Mappings!$A$6:$B$250,2,false),rawdata!Y145))</f>
        <v/>
      </c>
      <c r="Y145" s="2" t="str">
        <f>if(isblank(rawdata!Z145),"",if(countif(Mappings!$A$6:$A$250,"="&amp;rawdata!Z145)&gt;0,vlookup(rawdata!Z145,Mappings!$A$6:$B$250,2,false),rawdata!Z145))</f>
        <v/>
      </c>
      <c r="Z145" s="2" t="str">
        <f>if(isblank(rawdata!AA145),"",if(countif(Mappings!$A$6:$A$250,"="&amp;rawdata!AA145)&gt;0,vlookup(rawdata!AA145,Mappings!$A$6:$B$250,2,false),rawdata!AA145))</f>
        <v/>
      </c>
      <c r="AA145" s="2" t="str">
        <f>if(isblank(rawdata!AB145),"",if(countif(Mappings!$A$6:$A$250,"="&amp;rawdata!AB145)&gt;0,vlookup(rawdata!AB145,Mappings!$A$6:$B$250,2,false),rawdata!AB145))</f>
        <v/>
      </c>
    </row>
    <row r="146">
      <c r="B146" s="2" t="str">
        <f>rawdata!C146</f>
        <v>160</v>
      </c>
      <c r="C146" s="2" t="str">
        <f>rawdata!D146</f>
        <v>Trafik</v>
      </c>
      <c r="D146" s="2" t="str">
        <f>rawdata!E146</f>
        <v>a multisensory installation created by Pierre &amp; Joel Rodière Trafik , produced and presented by Tetro Singapore, River Nights Festival 2015, at the invitation of the Asian Civilisations Museum - acm.org.sg</v>
      </c>
      <c r="E146" s="11" t="str">
        <f>rawdata!F146</f>
        <v>http://www.lavitrinedetrafik.fr/installation/160-157-0-fr.html</v>
      </c>
      <c r="F146" s="2" t="str">
        <f>rawdata!G146</f>
        <v/>
      </c>
      <c r="G146" s="2" t="str">
        <f>rawdata!H146</f>
        <v>2015</v>
      </c>
      <c r="H146" s="2" t="str">
        <f>rawdata!I146</f>
        <v>singapore</v>
      </c>
      <c r="I146" s="2" t="str">
        <f>if(isblank(rawdata!J146),"",if(countif(Mappings!$A$6:$A$250,"="&amp;rawdata!J146)&gt;0,vlookup(rawdata!J146,Mappings!$A$6:$B$250,2,false),rawdata!J146))</f>
        <v>form_installation</v>
      </c>
      <c r="J146" s="2" t="str">
        <f>if(isblank(rawdata!K146),"",if(countif(Mappings!$A$6:$A$250,"="&amp;rawdata!K146)&gt;0,vlookup(rawdata!K146,Mappings!$A$6:$B$250,2,false),rawdata!K146))</f>
        <v>tech_lights</v>
      </c>
      <c r="K146" s="2" t="str">
        <f>if(isblank(rawdata!L146),"",if(countif(Mappings!$A$6:$A$250,"="&amp;rawdata!L146)&gt;0,vlookup(rawdata!L146,Mappings!$A$6:$B$250,2,false),rawdata!L146))</f>
        <v>type_interactive</v>
      </c>
      <c r="L146" s="2" t="str">
        <f>if(isblank(rawdata!M146),"",if(countif(Mappings!$A$6:$A$250,"="&amp;rawdata!M146)&gt;0,vlookup(rawdata!M146,Mappings!$A$6:$B$250,2,false),rawdata!M146))</f>
        <v>type_commercial</v>
      </c>
      <c r="M146" s="2" t="str">
        <f>if(isblank(rawdata!N146),"",if(countif(Mappings!$A$6:$A$250,"="&amp;rawdata!N146)&gt;0,vlookup(rawdata!N146,Mappings!$A$6:$B$250,2,false),rawdata!N146))</f>
        <v>form_spatial</v>
      </c>
      <c r="N146" s="2" t="str">
        <f>if(isblank(rawdata!O146),"",if(countif(Mappings!$A$6:$A$250,"="&amp;rawdata!O146)&gt;0,vlookup(rawdata!O146,Mappings!$A$6:$B$250,2,false),rawdata!O146))</f>
        <v>function_touch</v>
      </c>
      <c r="O146" s="2" t="str">
        <f>if(isblank(rawdata!P146),"",if(countif(Mappings!$A$6:$A$250,"="&amp;rawdata!P146)&gt;0,vlookup(rawdata!P146,Mappings!$A$6:$B$250,2,false),rawdata!P146))</f>
        <v>theme_tech</v>
      </c>
      <c r="P146" s="2" t="str">
        <f>if(isblank(rawdata!Q146),"",if(countif(Mappings!$A$6:$A$250,"="&amp;rawdata!Q146)&gt;0,vlookup(rawdata!Q146,Mappings!$A$6:$B$250,2,false),rawdata!Q146))</f>
        <v>gear_screen</v>
      </c>
      <c r="Q146" s="2" t="str">
        <f>if(isblank(rawdata!R146),"",if(countif(Mappings!$A$6:$A$250,"="&amp;rawdata!R146)&gt;0,vlookup(rawdata!R146,Mappings!$A$6:$B$250,2,false),rawdata!R146))</f>
        <v/>
      </c>
      <c r="R146" s="2" t="str">
        <f>if(isblank(rawdata!S146),"",if(countif(Mappings!$A$6:$A$250,"="&amp;rawdata!S146)&gt;0,vlookup(rawdata!S146,Mappings!$A$6:$B$250,2,false),rawdata!S146))</f>
        <v/>
      </c>
      <c r="S146" s="2" t="str">
        <f>if(isblank(rawdata!T146),"",if(countif(Mappings!$A$6:$A$250,"="&amp;rawdata!T146)&gt;0,vlookup(rawdata!T146,Mappings!$A$6:$B$250,2,false),rawdata!T146))</f>
        <v/>
      </c>
      <c r="T146" s="2" t="str">
        <f>if(isblank(rawdata!U146),"",if(countif(Mappings!$A$6:$A$250,"="&amp;rawdata!U146)&gt;0,vlookup(rawdata!U146,Mappings!$A$6:$B$250,2,false),rawdata!U146))</f>
        <v/>
      </c>
      <c r="U146" s="2" t="str">
        <f>if(isblank(rawdata!V146),"",if(countif(Mappings!$A$6:$A$250,"="&amp;rawdata!V146)&gt;0,vlookup(rawdata!V146,Mappings!$A$6:$B$250,2,false),rawdata!V146))</f>
        <v/>
      </c>
      <c r="V146" s="2" t="str">
        <f>if(isblank(rawdata!W146),"",if(countif(Mappings!$A$6:$A$250,"="&amp;rawdata!W146)&gt;0,vlookup(rawdata!W146,Mappings!$A$6:$B$250,2,false),rawdata!W146))</f>
        <v/>
      </c>
      <c r="W146" s="2" t="str">
        <f>if(isblank(rawdata!X146),"",if(countif(Mappings!$A$6:$A$250,"="&amp;rawdata!X146)&gt;0,vlookup(rawdata!X146,Mappings!$A$6:$B$250,2,false),rawdata!X146))</f>
        <v/>
      </c>
      <c r="X146" s="2" t="str">
        <f>if(isblank(rawdata!Y146),"",if(countif(Mappings!$A$6:$A$250,"="&amp;rawdata!Y146)&gt;0,vlookup(rawdata!Y146,Mappings!$A$6:$B$250,2,false),rawdata!Y146))</f>
        <v/>
      </c>
      <c r="Y146" s="2" t="str">
        <f>if(isblank(rawdata!Z146),"",if(countif(Mappings!$A$6:$A$250,"="&amp;rawdata!Z146)&gt;0,vlookup(rawdata!Z146,Mappings!$A$6:$B$250,2,false),rawdata!Z146))</f>
        <v/>
      </c>
      <c r="Z146" s="2" t="str">
        <f>if(isblank(rawdata!AA146),"",if(countif(Mappings!$A$6:$A$250,"="&amp;rawdata!AA146)&gt;0,vlookup(rawdata!AA146,Mappings!$A$6:$B$250,2,false),rawdata!AA146))</f>
        <v/>
      </c>
      <c r="AA146" s="2" t="str">
        <f>if(isblank(rawdata!AB146),"",if(countif(Mappings!$A$6:$A$250,"="&amp;rawdata!AB146)&gt;0,vlookup(rawdata!AB146,Mappings!$A$6:$B$250,2,false),rawdata!AB146))</f>
        <v/>
      </c>
    </row>
    <row r="147">
      <c r="B147" s="2" t="str">
        <f>rawdata!C147</f>
        <v>Electronic University</v>
      </c>
      <c r="C147" s="2" t="str">
        <f>rawdata!D147</f>
        <v>InteractiveLab</v>
      </c>
      <c r="D147" s="2" t="str">
        <f>rawdata!E147</f>
        <v>Using the futuristic multi-touch interface the presenter could scroll through sections to choose one he wants to speak about. With a fast hand gesture he would then throw the section's icon to the big screen where it would transform into a colorful video about the main features of the system.</v>
      </c>
      <c r="E147" s="11" t="str">
        <f>rawdata!F147</f>
        <v>http://www.interactivelab.ru/ELEKTRONNYI-UNIVERSITET</v>
      </c>
      <c r="F147" s="2" t="str">
        <f>rawdata!G147</f>
        <v/>
      </c>
      <c r="G147" s="2" t="str">
        <f>rawdata!H147</f>
        <v>2012</v>
      </c>
      <c r="H147" s="2" t="str">
        <f>rawdata!I147</f>
        <v>Moscow, Russia</v>
      </c>
      <c r="I147" s="2" t="str">
        <f>if(isblank(rawdata!J147),"",if(countif(Mappings!$A$6:$A$250,"="&amp;rawdata!J147)&gt;0,vlookup(rawdata!J147,Mappings!$A$6:$B$250,2,false),rawdata!J147))</f>
        <v>form_installation</v>
      </c>
      <c r="J147" s="2" t="str">
        <f>if(isblank(rawdata!K147),"",if(countif(Mappings!$A$6:$A$250,"="&amp;rawdata!K147)&gt;0,vlookup(rawdata!K147,Mappings!$A$6:$B$250,2,false),rawdata!K147))</f>
        <v>gear_screen</v>
      </c>
      <c r="K147" s="2" t="str">
        <f>if(isblank(rawdata!L147),"",if(countif(Mappings!$A$6:$A$250,"="&amp;rawdata!L147)&gt;0,vlookup(rawdata!L147,Mappings!$A$6:$B$250,2,false),rawdata!L147))</f>
        <v>type_interactive</v>
      </c>
      <c r="L147" s="2" t="str">
        <f>if(isblank(rawdata!M147),"",if(countif(Mappings!$A$6:$A$250,"="&amp;rawdata!M147)&gt;0,vlookup(rawdata!M147,Mappings!$A$6:$B$250,2,false),rawdata!M147))</f>
        <v>type_commercial</v>
      </c>
      <c r="M147" s="2" t="str">
        <f>if(isblank(rawdata!N147),"",if(countif(Mappings!$A$6:$A$250,"="&amp;rawdata!N147)&gt;0,vlookup(rawdata!N147,Mappings!$A$6:$B$250,2,false),rawdata!N147))</f>
        <v>form_spatial</v>
      </c>
      <c r="N147" s="2" t="str">
        <f>if(isblank(rawdata!O147),"",if(countif(Mappings!$A$6:$A$250,"="&amp;rawdata!O147)&gt;0,vlookup(rawdata!O147,Mappings!$A$6:$B$250,2,false),rawdata!O147))</f>
        <v>function_touch</v>
      </c>
      <c r="O147" s="2" t="str">
        <f>if(isblank(rawdata!P147),"",if(countif(Mappings!$A$6:$A$250,"="&amp;rawdata!P147)&gt;0,vlookup(rawdata!P147,Mappings!$A$6:$B$250,2,false),rawdata!P147))</f>
        <v>theme_tech</v>
      </c>
      <c r="P147" s="2" t="str">
        <f>if(isblank(rawdata!Q147),"",if(countif(Mappings!$A$6:$A$250,"="&amp;rawdata!Q147)&gt;0,vlookup(rawdata!Q147,Mappings!$A$6:$B$250,2,false),rawdata!Q147))</f>
        <v>gear_screen</v>
      </c>
      <c r="Q147" s="2" t="str">
        <f>if(isblank(rawdata!R147),"",if(countif(Mappings!$A$6:$A$250,"="&amp;rawdata!R147)&gt;0,vlookup(rawdata!R147,Mappings!$A$6:$B$250,2,false),rawdata!R147))</f>
        <v>tech_screen</v>
      </c>
      <c r="R147" s="2" t="str">
        <f>if(isblank(rawdata!S147),"",if(countif(Mappings!$A$6:$A$250,"="&amp;rawdata!S147)&gt;0,vlookup(rawdata!S147,Mappings!$A$6:$B$250,2,false),rawdata!S147))</f>
        <v/>
      </c>
      <c r="S147" s="2" t="str">
        <f>if(isblank(rawdata!T147),"",if(countif(Mappings!$A$6:$A$250,"="&amp;rawdata!T147)&gt;0,vlookup(rawdata!T147,Mappings!$A$6:$B$250,2,false),rawdata!T147))</f>
        <v/>
      </c>
      <c r="T147" s="2" t="str">
        <f>if(isblank(rawdata!U147),"",if(countif(Mappings!$A$6:$A$250,"="&amp;rawdata!U147)&gt;0,vlookup(rawdata!U147,Mappings!$A$6:$B$250,2,false),rawdata!U147))</f>
        <v/>
      </c>
      <c r="U147" s="2" t="str">
        <f>if(isblank(rawdata!V147),"",if(countif(Mappings!$A$6:$A$250,"="&amp;rawdata!V147)&gt;0,vlookup(rawdata!V147,Mappings!$A$6:$B$250,2,false),rawdata!V147))</f>
        <v/>
      </c>
      <c r="V147" s="2" t="str">
        <f>if(isblank(rawdata!W147),"",if(countif(Mappings!$A$6:$A$250,"="&amp;rawdata!W147)&gt;0,vlookup(rawdata!W147,Mappings!$A$6:$B$250,2,false),rawdata!W147))</f>
        <v/>
      </c>
      <c r="W147" s="2" t="str">
        <f>if(isblank(rawdata!X147),"",if(countif(Mappings!$A$6:$A$250,"="&amp;rawdata!X147)&gt;0,vlookup(rawdata!X147,Mappings!$A$6:$B$250,2,false),rawdata!X147))</f>
        <v/>
      </c>
      <c r="X147" s="2" t="str">
        <f>if(isblank(rawdata!Y147),"",if(countif(Mappings!$A$6:$A$250,"="&amp;rawdata!Y147)&gt;0,vlookup(rawdata!Y147,Mappings!$A$6:$B$250,2,false),rawdata!Y147))</f>
        <v/>
      </c>
      <c r="Y147" s="2" t="str">
        <f>if(isblank(rawdata!Z147),"",if(countif(Mappings!$A$6:$A$250,"="&amp;rawdata!Z147)&gt;0,vlookup(rawdata!Z147,Mappings!$A$6:$B$250,2,false),rawdata!Z147))</f>
        <v/>
      </c>
      <c r="Z147" s="2" t="str">
        <f>if(isblank(rawdata!AA147),"",if(countif(Mappings!$A$6:$A$250,"="&amp;rawdata!AA147)&gt;0,vlookup(rawdata!AA147,Mappings!$A$6:$B$250,2,false),rawdata!AA147))</f>
        <v/>
      </c>
      <c r="AA147" s="2" t="str">
        <f>if(isblank(rawdata!AB147),"",if(countif(Mappings!$A$6:$A$250,"="&amp;rawdata!AB147)&gt;0,vlookup(rawdata!AB147,Mappings!$A$6:$B$250,2,false),rawdata!AB147))</f>
        <v/>
      </c>
    </row>
    <row r="148">
      <c r="B148" s="2" t="str">
        <f>rawdata!C148</f>
        <v>Audi q7 Virtual reality</v>
      </c>
      <c r="C148" s="2" t="str">
        <f>rawdata!D148</f>
        <v>InteractiveLab</v>
      </c>
      <c r="D148" s="2" t="str">
        <f>rawdata!E148</f>
        <v>For the new Audi Q7 launch we created the VR show for 100 simultaneous viewers. There were no screens, projectors, spot lights, nothing what you would expect from a show! Only the powerful sound and a hundred of Samsung Gear VR goggles.</v>
      </c>
      <c r="E148" s="11" t="str">
        <f>rawdata!F148</f>
        <v>http://www.interactivelab.ru/Audi-Q7</v>
      </c>
      <c r="F148" s="2" t="str">
        <f>rawdata!G148</f>
        <v/>
      </c>
      <c r="G148" s="2" t="str">
        <f>rawdata!H148</f>
        <v>2014</v>
      </c>
      <c r="H148" s="2" t="str">
        <f>rawdata!I148</f>
        <v>Moscow, Russia</v>
      </c>
      <c r="I148" s="2" t="str">
        <f>if(isblank(rawdata!J148),"",if(countif(Mappings!$A$6:$A$250,"="&amp;rawdata!J148)&gt;0,vlookup(rawdata!J148,Mappings!$A$6:$B$250,2,false),rawdata!J148))</f>
        <v>form_VR</v>
      </c>
      <c r="J148" s="2" t="str">
        <f>if(isblank(rawdata!K148),"",if(countif(Mappings!$A$6:$A$250,"="&amp;rawdata!K148)&gt;0,vlookup(rawdata!K148,Mappings!$A$6:$B$250,2,false),rawdata!K148))</f>
        <v>gear_screen</v>
      </c>
      <c r="K148" s="2" t="str">
        <f>if(isblank(rawdata!L148),"",if(countif(Mappings!$A$6:$A$250,"="&amp;rawdata!L148)&gt;0,vlookup(rawdata!L148,Mappings!$A$6:$B$250,2,false),rawdata!L148))</f>
        <v>type_interactive</v>
      </c>
      <c r="L148" s="2" t="str">
        <f>if(isblank(rawdata!M148),"",if(countif(Mappings!$A$6:$A$250,"="&amp;rawdata!M148)&gt;0,vlookup(rawdata!M148,Mappings!$A$6:$B$250,2,false),rawdata!M148))</f>
        <v>type_commercial</v>
      </c>
      <c r="M148" s="2" t="str">
        <f>if(isblank(rawdata!N148),"",if(countif(Mappings!$A$6:$A$250,"="&amp;rawdata!N148)&gt;0,vlookup(rawdata!N148,Mappings!$A$6:$B$250,2,false),rawdata!N148))</f>
        <v>tech_VR</v>
      </c>
      <c r="N148" s="2" t="str">
        <f>if(isblank(rawdata!O148),"",if(countif(Mappings!$A$6:$A$250,"="&amp;rawdata!O148)&gt;0,vlookup(rawdata!O148,Mappings!$A$6:$B$250,2,false),rawdata!O148))</f>
        <v>function_touch</v>
      </c>
      <c r="O148" s="2" t="str">
        <f>if(isblank(rawdata!P148),"",if(countif(Mappings!$A$6:$A$250,"="&amp;rawdata!P148)&gt;0,vlookup(rawdata!P148,Mappings!$A$6:$B$250,2,false),rawdata!P148))</f>
        <v>theme_tech</v>
      </c>
      <c r="P148" s="2" t="str">
        <f>if(isblank(rawdata!Q148),"",if(countif(Mappings!$A$6:$A$250,"="&amp;rawdata!Q148)&gt;0,vlookup(rawdata!Q148,Mappings!$A$6:$B$250,2,false),rawdata!Q148))</f>
        <v>gear_screen</v>
      </c>
      <c r="Q148" s="2" t="str">
        <f>if(isblank(rawdata!R148),"",if(countif(Mappings!$A$6:$A$250,"="&amp;rawdata!R148)&gt;0,vlookup(rawdata!R148,Mappings!$A$6:$B$250,2,false),rawdata!R148))</f>
        <v/>
      </c>
      <c r="R148" s="2" t="str">
        <f>if(isblank(rawdata!S148),"",if(countif(Mappings!$A$6:$A$250,"="&amp;rawdata!S148)&gt;0,vlookup(rawdata!S148,Mappings!$A$6:$B$250,2,false),rawdata!S148))</f>
        <v/>
      </c>
      <c r="S148" s="2" t="str">
        <f>if(isblank(rawdata!T148),"",if(countif(Mappings!$A$6:$A$250,"="&amp;rawdata!T148)&gt;0,vlookup(rawdata!T148,Mappings!$A$6:$B$250,2,false),rawdata!T148))</f>
        <v/>
      </c>
      <c r="T148" s="2" t="str">
        <f>if(isblank(rawdata!U148),"",if(countif(Mappings!$A$6:$A$250,"="&amp;rawdata!U148)&gt;0,vlookup(rawdata!U148,Mappings!$A$6:$B$250,2,false),rawdata!U148))</f>
        <v/>
      </c>
      <c r="U148" s="2" t="str">
        <f>if(isblank(rawdata!V148),"",if(countif(Mappings!$A$6:$A$250,"="&amp;rawdata!V148)&gt;0,vlookup(rawdata!V148,Mappings!$A$6:$B$250,2,false),rawdata!V148))</f>
        <v/>
      </c>
      <c r="V148" s="2" t="str">
        <f>if(isblank(rawdata!W148),"",if(countif(Mappings!$A$6:$A$250,"="&amp;rawdata!W148)&gt;0,vlookup(rawdata!W148,Mappings!$A$6:$B$250,2,false),rawdata!W148))</f>
        <v/>
      </c>
      <c r="W148" s="2" t="str">
        <f>if(isblank(rawdata!X148),"",if(countif(Mappings!$A$6:$A$250,"="&amp;rawdata!X148)&gt;0,vlookup(rawdata!X148,Mappings!$A$6:$B$250,2,false),rawdata!X148))</f>
        <v/>
      </c>
      <c r="X148" s="2" t="str">
        <f>if(isblank(rawdata!Y148),"",if(countif(Mappings!$A$6:$A$250,"="&amp;rawdata!Y148)&gt;0,vlookup(rawdata!Y148,Mappings!$A$6:$B$250,2,false),rawdata!Y148))</f>
        <v/>
      </c>
      <c r="Y148" s="2" t="str">
        <f>if(isblank(rawdata!Z148),"",if(countif(Mappings!$A$6:$A$250,"="&amp;rawdata!Z148)&gt;0,vlookup(rawdata!Z148,Mappings!$A$6:$B$250,2,false),rawdata!Z148))</f>
        <v/>
      </c>
      <c r="Z148" s="2" t="str">
        <f>if(isblank(rawdata!AA148),"",if(countif(Mappings!$A$6:$A$250,"="&amp;rawdata!AA148)&gt;0,vlookup(rawdata!AA148,Mappings!$A$6:$B$250,2,false),rawdata!AA148))</f>
        <v/>
      </c>
      <c r="AA148" s="2" t="str">
        <f>if(isblank(rawdata!AB148),"",if(countif(Mappings!$A$6:$A$250,"="&amp;rawdata!AB148)&gt;0,vlookup(rawdata!AB148,Mappings!$A$6:$B$250,2,false),rawdata!AB148))</f>
        <v/>
      </c>
    </row>
    <row r="149">
      <c r="B149" s="2" t="str">
        <f>rawdata!C149</f>
        <v>Unite 2012</v>
      </c>
      <c r="C149" s="2" t="str">
        <f>rawdata!D149</f>
        <v>InteractiveLab</v>
      </c>
      <c r="D149" s="2" t="str">
        <f>rawdata!E149</f>
        <v>At Unite’12 conference in Amsterdam we transformed our session about interactive installation into an interactive installation itself. A Kinect mounted on stage allowed Valentin Simonov and Anton Skiter to change slides with a simple hand movement. Depth image from the Kinect was used to create generative visuals on the background.</v>
      </c>
      <c r="E149" s="11" t="str">
        <f>rawdata!F149</f>
        <v>http://www.interactivelab.ru/Unite-2012</v>
      </c>
      <c r="F149" s="2" t="str">
        <f>rawdata!G149</f>
        <v/>
      </c>
      <c r="G149" s="2" t="str">
        <f>rawdata!H149</f>
        <v>2012</v>
      </c>
      <c r="H149" s="2" t="str">
        <f>rawdata!I149</f>
        <v>Moscow, Russia</v>
      </c>
      <c r="I149" s="2" t="str">
        <f>if(isblank(rawdata!J149),"",if(countif(Mappings!$A$6:$A$250,"="&amp;rawdata!J149)&gt;0,vlookup(rawdata!J149,Mappings!$A$6:$B$250,2,false),rawdata!J149))</f>
        <v>form_installation</v>
      </c>
      <c r="J149" s="2" t="str">
        <f>if(isblank(rawdata!K149),"",if(countif(Mappings!$A$6:$A$250,"="&amp;rawdata!K149)&gt;0,vlookup(rawdata!K149,Mappings!$A$6:$B$250,2,false),rawdata!K149))</f>
        <v>gear_screen</v>
      </c>
      <c r="K149" s="2" t="str">
        <f>if(isblank(rawdata!L149),"",if(countif(Mappings!$A$6:$A$250,"="&amp;rawdata!L149)&gt;0,vlookup(rawdata!L149,Mappings!$A$6:$B$250,2,false),rawdata!L149))</f>
        <v>type_interactive</v>
      </c>
      <c r="L149" s="2" t="str">
        <f>if(isblank(rawdata!M149),"",if(countif(Mappings!$A$6:$A$250,"="&amp;rawdata!M149)&gt;0,vlookup(rawdata!M149,Mappings!$A$6:$B$250,2,false),rawdata!M149))</f>
        <v>type_commercial</v>
      </c>
      <c r="M149" s="2" t="str">
        <f>if(isblank(rawdata!N149),"",if(countif(Mappings!$A$6:$A$250,"="&amp;rawdata!N149)&gt;0,vlookup(rawdata!N149,Mappings!$A$6:$B$250,2,false),rawdata!N149))</f>
        <v>form_spatial</v>
      </c>
      <c r="N149" s="2" t="str">
        <f>if(isblank(rawdata!O149),"",if(countif(Mappings!$A$6:$A$250,"="&amp;rawdata!O149)&gt;0,vlookup(rawdata!O149,Mappings!$A$6:$B$250,2,false),rawdata!O149))</f>
        <v>function_touch</v>
      </c>
      <c r="O149" s="2" t="str">
        <f>if(isblank(rawdata!P149),"",if(countif(Mappings!$A$6:$A$250,"="&amp;rawdata!P149)&gt;0,vlookup(rawdata!P149,Mappings!$A$6:$B$250,2,false),rawdata!P149))</f>
        <v>theme_tech</v>
      </c>
      <c r="P149" s="2" t="str">
        <f>if(isblank(rawdata!Q149),"",if(countif(Mappings!$A$6:$A$250,"="&amp;rawdata!Q149)&gt;0,vlookup(rawdata!Q149,Mappings!$A$6:$B$250,2,false),rawdata!Q149))</f>
        <v>tech_screen</v>
      </c>
      <c r="Q149" s="2" t="str">
        <f>if(isblank(rawdata!R149),"",if(countif(Mappings!$A$6:$A$250,"="&amp;rawdata!R149)&gt;0,vlookup(rawdata!R149,Mappings!$A$6:$B$250,2,false),rawdata!R149))</f>
        <v/>
      </c>
      <c r="R149" s="2" t="str">
        <f>if(isblank(rawdata!S149),"",if(countif(Mappings!$A$6:$A$250,"="&amp;rawdata!S149)&gt;0,vlookup(rawdata!S149,Mappings!$A$6:$B$250,2,false),rawdata!S149))</f>
        <v/>
      </c>
      <c r="S149" s="2" t="str">
        <f>if(isblank(rawdata!T149),"",if(countif(Mappings!$A$6:$A$250,"="&amp;rawdata!T149)&gt;0,vlookup(rawdata!T149,Mappings!$A$6:$B$250,2,false),rawdata!T149))</f>
        <v/>
      </c>
      <c r="T149" s="2" t="str">
        <f>if(isblank(rawdata!U149),"",if(countif(Mappings!$A$6:$A$250,"="&amp;rawdata!U149)&gt;0,vlookup(rawdata!U149,Mappings!$A$6:$B$250,2,false),rawdata!U149))</f>
        <v/>
      </c>
      <c r="U149" s="2" t="str">
        <f>if(isblank(rawdata!V149),"",if(countif(Mappings!$A$6:$A$250,"="&amp;rawdata!V149)&gt;0,vlookup(rawdata!V149,Mappings!$A$6:$B$250,2,false),rawdata!V149))</f>
        <v/>
      </c>
      <c r="V149" s="2" t="str">
        <f>if(isblank(rawdata!W149),"",if(countif(Mappings!$A$6:$A$250,"="&amp;rawdata!W149)&gt;0,vlookup(rawdata!W149,Mappings!$A$6:$B$250,2,false),rawdata!W149))</f>
        <v/>
      </c>
      <c r="W149" s="2" t="str">
        <f>if(isblank(rawdata!X149),"",if(countif(Mappings!$A$6:$A$250,"="&amp;rawdata!X149)&gt;0,vlookup(rawdata!X149,Mappings!$A$6:$B$250,2,false),rawdata!X149))</f>
        <v/>
      </c>
      <c r="X149" s="2" t="str">
        <f>if(isblank(rawdata!Y149),"",if(countif(Mappings!$A$6:$A$250,"="&amp;rawdata!Y149)&gt;0,vlookup(rawdata!Y149,Mappings!$A$6:$B$250,2,false),rawdata!Y149))</f>
        <v/>
      </c>
      <c r="Y149" s="2" t="str">
        <f>if(isblank(rawdata!Z149),"",if(countif(Mappings!$A$6:$A$250,"="&amp;rawdata!Z149)&gt;0,vlookup(rawdata!Z149,Mappings!$A$6:$B$250,2,false),rawdata!Z149))</f>
        <v/>
      </c>
      <c r="Z149" s="2" t="str">
        <f>if(isblank(rawdata!AA149),"",if(countif(Mappings!$A$6:$A$250,"="&amp;rawdata!AA149)&gt;0,vlookup(rawdata!AA149,Mappings!$A$6:$B$250,2,false),rawdata!AA149))</f>
        <v/>
      </c>
      <c r="AA149" s="2" t="str">
        <f>if(isblank(rawdata!AB149),"",if(countif(Mappings!$A$6:$A$250,"="&amp;rawdata!AB149)&gt;0,vlookup(rawdata!AB149,Mappings!$A$6:$B$250,2,false),rawdata!AB149))</f>
        <v/>
      </c>
    </row>
    <row r="150">
      <c r="B150" s="2" t="str">
        <f>rawdata!C150</f>
        <v>TELE2 Event</v>
      </c>
      <c r="C150" s="2" t="str">
        <f>rawdata!D150</f>
        <v>InteractiveLab</v>
      </c>
      <c r="D150" s="2" t="str">
        <f>rawdata!E150</f>
        <v>In front of the stage we installed large letters ‚МЫ’ (russian for ‚us’) which symbolized TELE2 customers’ unity. These structures were used as 3D mapping objects, providing visual support for all the DJs playing on stage by reacting to the music beats in real time.</v>
      </c>
      <c r="E150" s="11" t="str">
        <f>rawdata!F150</f>
        <v>http://www.interactivelab.ru/TELE2</v>
      </c>
      <c r="F150" s="2" t="str">
        <f>rawdata!G150</f>
        <v/>
      </c>
      <c r="G150" s="2" t="str">
        <f>rawdata!H150</f>
        <v>2012</v>
      </c>
      <c r="H150" s="2" t="str">
        <f>rawdata!I150</f>
        <v>Moscow, Russia</v>
      </c>
      <c r="I150" s="2" t="str">
        <f>if(isblank(rawdata!J150),"",if(countif(Mappings!$A$6:$A$250,"="&amp;rawdata!J150)&gt;0,vlookup(rawdata!J150,Mappings!$A$6:$B$250,2,false),rawdata!J150))</f>
        <v>form_installation</v>
      </c>
      <c r="J150" s="2" t="str">
        <f>if(isblank(rawdata!K150),"",if(countif(Mappings!$A$6:$A$250,"="&amp;rawdata!K150)&gt;0,vlookup(rawdata!K150,Mappings!$A$6:$B$250,2,false),rawdata!K150))</f>
        <v>form_projection</v>
      </c>
      <c r="K150" s="2" t="str">
        <f>if(isblank(rawdata!L150),"",if(countif(Mappings!$A$6:$A$250,"="&amp;rawdata!L150)&gt;0,vlookup(rawdata!L150,Mappings!$A$6:$B$250,2,false),rawdata!L150))</f>
        <v>type_interactive</v>
      </c>
      <c r="L150" s="2" t="str">
        <f>if(isblank(rawdata!M150),"",if(countif(Mappings!$A$6:$A$250,"="&amp;rawdata!M150)&gt;0,vlookup(rawdata!M150,Mappings!$A$6:$B$250,2,false),rawdata!M150))</f>
        <v>type_commercial</v>
      </c>
      <c r="M150" s="2" t="str">
        <f>if(isblank(rawdata!N150),"",if(countif(Mappings!$A$6:$A$250,"="&amp;rawdata!N150)&gt;0,vlookup(rawdata!N150,Mappings!$A$6:$B$250,2,false),rawdata!N150))</f>
        <v>form_spatial</v>
      </c>
      <c r="N150" s="2" t="str">
        <f>if(isblank(rawdata!O150),"",if(countif(Mappings!$A$6:$A$250,"="&amp;rawdata!O150)&gt;0,vlookup(rawdata!O150,Mappings!$A$6:$B$250,2,false),rawdata!O150))</f>
        <v>function_sound</v>
      </c>
      <c r="O150" s="2" t="str">
        <f>if(isblank(rawdata!P150),"",if(countif(Mappings!$A$6:$A$250,"="&amp;rawdata!P150)&gt;0,vlookup(rawdata!P150,Mappings!$A$6:$B$250,2,false),rawdata!P150))</f>
        <v>gear_lights</v>
      </c>
      <c r="P150" s="2" t="str">
        <f>if(isblank(rawdata!Q150),"",if(countif(Mappings!$A$6:$A$250,"="&amp;rawdata!Q150)&gt;0,vlookup(rawdata!Q150,Mappings!$A$6:$B$250,2,false),rawdata!Q150))</f>
        <v>theme_tech</v>
      </c>
      <c r="Q150" s="2" t="str">
        <f>if(isblank(rawdata!R150),"",if(countif(Mappings!$A$6:$A$250,"="&amp;rawdata!R150)&gt;0,vlookup(rawdata!R150,Mappings!$A$6:$B$250,2,false),rawdata!R150))</f>
        <v>tech_screen</v>
      </c>
      <c r="R150" s="2" t="str">
        <f>if(isblank(rawdata!S150),"",if(countif(Mappings!$A$6:$A$250,"="&amp;rawdata!S150)&gt;0,vlookup(rawdata!S150,Mappings!$A$6:$B$250,2,false),rawdata!S150))</f>
        <v/>
      </c>
      <c r="S150" s="2" t="str">
        <f>if(isblank(rawdata!T150),"",if(countif(Mappings!$A$6:$A$250,"="&amp;rawdata!T150)&gt;0,vlookup(rawdata!T150,Mappings!$A$6:$B$250,2,false),rawdata!T150))</f>
        <v/>
      </c>
      <c r="T150" s="2" t="str">
        <f>if(isblank(rawdata!U150),"",if(countif(Mappings!$A$6:$A$250,"="&amp;rawdata!U150)&gt;0,vlookup(rawdata!U150,Mappings!$A$6:$B$250,2,false),rawdata!U150))</f>
        <v/>
      </c>
      <c r="U150" s="2" t="str">
        <f>if(isblank(rawdata!V150),"",if(countif(Mappings!$A$6:$A$250,"="&amp;rawdata!V150)&gt;0,vlookup(rawdata!V150,Mappings!$A$6:$B$250,2,false),rawdata!V150))</f>
        <v/>
      </c>
      <c r="V150" s="2" t="str">
        <f>if(isblank(rawdata!W150),"",if(countif(Mappings!$A$6:$A$250,"="&amp;rawdata!W150)&gt;0,vlookup(rawdata!W150,Mappings!$A$6:$B$250,2,false),rawdata!W150))</f>
        <v/>
      </c>
      <c r="W150" s="2" t="str">
        <f>if(isblank(rawdata!X150),"",if(countif(Mappings!$A$6:$A$250,"="&amp;rawdata!X150)&gt;0,vlookup(rawdata!X150,Mappings!$A$6:$B$250,2,false),rawdata!X150))</f>
        <v/>
      </c>
      <c r="X150" s="2" t="str">
        <f>if(isblank(rawdata!Y150),"",if(countif(Mappings!$A$6:$A$250,"="&amp;rawdata!Y150)&gt;0,vlookup(rawdata!Y150,Mappings!$A$6:$B$250,2,false),rawdata!Y150))</f>
        <v/>
      </c>
      <c r="Y150" s="2" t="str">
        <f>if(isblank(rawdata!Z150),"",if(countif(Mappings!$A$6:$A$250,"="&amp;rawdata!Z150)&gt;0,vlookup(rawdata!Z150,Mappings!$A$6:$B$250,2,false),rawdata!Z150))</f>
        <v/>
      </c>
      <c r="Z150" s="2" t="str">
        <f>if(isblank(rawdata!AA150),"",if(countif(Mappings!$A$6:$A$250,"="&amp;rawdata!AA150)&gt;0,vlookup(rawdata!AA150,Mappings!$A$6:$B$250,2,false),rawdata!AA150))</f>
        <v/>
      </c>
      <c r="AA150" s="2" t="str">
        <f>if(isblank(rawdata!AB150),"",if(countif(Mappings!$A$6:$A$250,"="&amp;rawdata!AB150)&gt;0,vlookup(rawdata!AB150,Mappings!$A$6:$B$250,2,false),rawdata!AB150))</f>
        <v/>
      </c>
    </row>
    <row r="151">
      <c r="B151" s="2" t="str">
        <f>rawdata!C151</f>
        <v>Yota Voice Service Launch.</v>
      </c>
      <c r="C151" s="2" t="str">
        <f>rawdata!D151</f>
        <v>InteractiveLab</v>
      </c>
      <c r="D151" s="2" t="str">
        <f>rawdata!E151</f>
        <v>For Yota Mobile launch party we’ve built an informative and entertaining interactive installation: guests dialed the special Yota mobile number and left their suggestions, then the app turned their messages in unique Yota sound wave branded postcards.</v>
      </c>
      <c r="E151" s="11" t="str">
        <f>rawdata!F151</f>
        <v>http://www.interactivelab.ru/ZAPUSK-GOLOSA-Yota</v>
      </c>
      <c r="F151" s="2" t="str">
        <f>rawdata!G151</f>
        <v/>
      </c>
      <c r="G151" s="2" t="str">
        <f>rawdata!H151</f>
        <v>2014</v>
      </c>
      <c r="H151" s="2" t="str">
        <f>rawdata!I151</f>
        <v>Moscow, Russia</v>
      </c>
      <c r="I151" s="2" t="str">
        <f>if(isblank(rawdata!J151),"",if(countif(Mappings!$A$6:$A$250,"="&amp;rawdata!J151)&gt;0,vlookup(rawdata!J151,Mappings!$A$6:$B$250,2,false),rawdata!J151))</f>
        <v>form_installation</v>
      </c>
      <c r="J151" s="2" t="str">
        <f>if(isblank(rawdata!K151),"",if(countif(Mappings!$A$6:$A$250,"="&amp;rawdata!K151)&gt;0,vlookup(rawdata!K151,Mappings!$A$6:$B$250,2,false),rawdata!K151))</f>
        <v>form_projection</v>
      </c>
      <c r="K151" s="2" t="str">
        <f>if(isblank(rawdata!L151),"",if(countif(Mappings!$A$6:$A$250,"="&amp;rawdata!L151)&gt;0,vlookup(rawdata!L151,Mappings!$A$6:$B$250,2,false),rawdata!L151))</f>
        <v>type_interactive</v>
      </c>
      <c r="L151" s="2" t="str">
        <f>if(isblank(rawdata!M151),"",if(countif(Mappings!$A$6:$A$250,"="&amp;rawdata!M151)&gt;0,vlookup(rawdata!M151,Mappings!$A$6:$B$250,2,false),rawdata!M151))</f>
        <v>type_commercial</v>
      </c>
      <c r="M151" s="2" t="str">
        <f>if(isblank(rawdata!N151),"",if(countif(Mappings!$A$6:$A$250,"="&amp;rawdata!N151)&gt;0,vlookup(rawdata!N151,Mappings!$A$6:$B$250,2,false),rawdata!N151))</f>
        <v>gear_screen</v>
      </c>
      <c r="N151" s="2" t="str">
        <f>if(isblank(rawdata!O151),"",if(countif(Mappings!$A$6:$A$250,"="&amp;rawdata!O151)&gt;0,vlookup(rawdata!O151,Mappings!$A$6:$B$250,2,false),rawdata!O151))</f>
        <v>function_touch</v>
      </c>
      <c r="O151" s="2" t="str">
        <f>if(isblank(rawdata!P151),"",if(countif(Mappings!$A$6:$A$250,"="&amp;rawdata!P151)&gt;0,vlookup(rawdata!P151,Mappings!$A$6:$B$250,2,false),rawdata!P151))</f>
        <v>tech_video</v>
      </c>
      <c r="P151" s="2" t="str">
        <f>if(isblank(rawdata!Q151),"",if(countif(Mappings!$A$6:$A$250,"="&amp;rawdata!Q151)&gt;0,vlookup(rawdata!Q151,Mappings!$A$6:$B$250,2,false),rawdata!Q151))</f>
        <v>tech_screen</v>
      </c>
      <c r="Q151" s="2" t="str">
        <f>if(isblank(rawdata!R151),"",if(countif(Mappings!$A$6:$A$250,"="&amp;rawdata!R151)&gt;0,vlookup(rawdata!R151,Mappings!$A$6:$B$250,2,false),rawdata!R151))</f>
        <v>theme_tech</v>
      </c>
      <c r="R151" s="2" t="str">
        <f>if(isblank(rawdata!S151),"",if(countif(Mappings!$A$6:$A$250,"="&amp;rawdata!S151)&gt;0,vlookup(rawdata!S151,Mappings!$A$6:$B$250,2,false),rawdata!S151))</f>
        <v/>
      </c>
      <c r="S151" s="2" t="str">
        <f>if(isblank(rawdata!T151),"",if(countif(Mappings!$A$6:$A$250,"="&amp;rawdata!T151)&gt;0,vlookup(rawdata!T151,Mappings!$A$6:$B$250,2,false),rawdata!T151))</f>
        <v/>
      </c>
      <c r="T151" s="2" t="str">
        <f>if(isblank(rawdata!U151),"",if(countif(Mappings!$A$6:$A$250,"="&amp;rawdata!U151)&gt;0,vlookup(rawdata!U151,Mappings!$A$6:$B$250,2,false),rawdata!U151))</f>
        <v/>
      </c>
      <c r="U151" s="2" t="str">
        <f>if(isblank(rawdata!V151),"",if(countif(Mappings!$A$6:$A$250,"="&amp;rawdata!V151)&gt;0,vlookup(rawdata!V151,Mappings!$A$6:$B$250,2,false),rawdata!V151))</f>
        <v/>
      </c>
      <c r="V151" s="2" t="str">
        <f>if(isblank(rawdata!W151),"",if(countif(Mappings!$A$6:$A$250,"="&amp;rawdata!W151)&gt;0,vlookup(rawdata!W151,Mappings!$A$6:$B$250,2,false),rawdata!W151))</f>
        <v/>
      </c>
      <c r="W151" s="2" t="str">
        <f>if(isblank(rawdata!X151),"",if(countif(Mappings!$A$6:$A$250,"="&amp;rawdata!X151)&gt;0,vlookup(rawdata!X151,Mappings!$A$6:$B$250,2,false),rawdata!X151))</f>
        <v/>
      </c>
      <c r="X151" s="2" t="str">
        <f>if(isblank(rawdata!Y151),"",if(countif(Mappings!$A$6:$A$250,"="&amp;rawdata!Y151)&gt;0,vlookup(rawdata!Y151,Mappings!$A$6:$B$250,2,false),rawdata!Y151))</f>
        <v/>
      </c>
      <c r="Y151" s="2" t="str">
        <f>if(isblank(rawdata!Z151),"",if(countif(Mappings!$A$6:$A$250,"="&amp;rawdata!Z151)&gt;0,vlookup(rawdata!Z151,Mappings!$A$6:$B$250,2,false),rawdata!Z151))</f>
        <v/>
      </c>
      <c r="Z151" s="2" t="str">
        <f>if(isblank(rawdata!AA151),"",if(countif(Mappings!$A$6:$A$250,"="&amp;rawdata!AA151)&gt;0,vlookup(rawdata!AA151,Mappings!$A$6:$B$250,2,false),rawdata!AA151))</f>
        <v/>
      </c>
      <c r="AA151" s="2" t="str">
        <f>if(isblank(rawdata!AB151),"",if(countif(Mappings!$A$6:$A$250,"="&amp;rawdata!AB151)&gt;0,vlookup(rawdata!AB151,Mappings!$A$6:$B$250,2,false),rawdata!AB151))</f>
        <v/>
      </c>
    </row>
    <row r="152">
      <c r="B152" s="2" t="str">
        <f>rawdata!C152</f>
        <v>Peugeot Cycles</v>
      </c>
      <c r="C152" s="2" t="str">
        <f>rawdata!D152</f>
        <v>InteractiveLab</v>
      </c>
      <c r="D152" s="2" t="str">
        <f>rawdata!E152</f>
        <v>the world's first cycling race "Paris-Moscow" in the head-mounted display Oculus Rift!</v>
      </c>
      <c r="E152" s="11" t="str">
        <f>rawdata!F152</f>
        <v>http://www.interactivelab.ru/Peugeot-Cycles</v>
      </c>
      <c r="F152" s="2" t="str">
        <f>rawdata!G152</f>
        <v/>
      </c>
      <c r="G152" s="2" t="str">
        <f>rawdata!H152</f>
        <v>2014</v>
      </c>
      <c r="H152" s="2" t="str">
        <f>rawdata!I152</f>
        <v>Moscow, Russia</v>
      </c>
      <c r="I152" s="2" t="str">
        <f>if(isblank(rawdata!J152),"",if(countif(Mappings!$A$6:$A$250,"="&amp;rawdata!J152)&gt;0,vlookup(rawdata!J152,Mappings!$A$6:$B$250,2,false),rawdata!J152))</f>
        <v>form_VR</v>
      </c>
      <c r="J152" s="2" t="str">
        <f>if(isblank(rawdata!K152),"",if(countif(Mappings!$A$6:$A$250,"="&amp;rawdata!K152)&gt;0,vlookup(rawdata!K152,Mappings!$A$6:$B$250,2,false),rawdata!K152))</f>
        <v>type_interactive</v>
      </c>
      <c r="K152" s="2" t="str">
        <f>if(isblank(rawdata!L152),"",if(countif(Mappings!$A$6:$A$250,"="&amp;rawdata!L152)&gt;0,vlookup(rawdata!L152,Mappings!$A$6:$B$250,2,false),rawdata!L152))</f>
        <v>function_motion</v>
      </c>
      <c r="L152" s="2" t="str">
        <f>if(isblank(rawdata!M152),"",if(countif(Mappings!$A$6:$A$250,"="&amp;rawdata!M152)&gt;0,vlookup(rawdata!M152,Mappings!$A$6:$B$250,2,false),rawdata!M152))</f>
        <v>type_commercial</v>
      </c>
      <c r="M152" s="2" t="str">
        <f>if(isblank(rawdata!N152),"",if(countif(Mappings!$A$6:$A$250,"="&amp;rawdata!N152)&gt;0,vlookup(rawdata!N152,Mappings!$A$6:$B$250,2,false),rawdata!N152))</f>
        <v>gear_screen</v>
      </c>
      <c r="N152" s="2" t="str">
        <f>if(isblank(rawdata!O152),"",if(countif(Mappings!$A$6:$A$250,"="&amp;rawdata!O152)&gt;0,vlookup(rawdata!O152,Mappings!$A$6:$B$250,2,false),rawdata!O152))</f>
        <v/>
      </c>
      <c r="O152" s="2" t="str">
        <f>if(isblank(rawdata!P152),"",if(countif(Mappings!$A$6:$A$250,"="&amp;rawdata!P152)&gt;0,vlookup(rawdata!P152,Mappings!$A$6:$B$250,2,false),rawdata!P152))</f>
        <v>tech_video</v>
      </c>
      <c r="P152" s="2" t="str">
        <f>if(isblank(rawdata!Q152),"",if(countif(Mappings!$A$6:$A$250,"="&amp;rawdata!Q152)&gt;0,vlookup(rawdata!Q152,Mappings!$A$6:$B$250,2,false),rawdata!Q152))</f>
        <v>tech_screen</v>
      </c>
      <c r="Q152" s="2" t="str">
        <f>if(isblank(rawdata!R152),"",if(countif(Mappings!$A$6:$A$250,"="&amp;rawdata!R152)&gt;0,vlookup(rawdata!R152,Mappings!$A$6:$B$250,2,false),rawdata!R152))</f>
        <v>theme_tech</v>
      </c>
      <c r="R152" s="2" t="str">
        <f>if(isblank(rawdata!S152),"",if(countif(Mappings!$A$6:$A$250,"="&amp;rawdata!S152)&gt;0,vlookup(rawdata!S152,Mappings!$A$6:$B$250,2,false),rawdata!S152))</f>
        <v/>
      </c>
      <c r="S152" s="2" t="str">
        <f>if(isblank(rawdata!T152),"",if(countif(Mappings!$A$6:$A$250,"="&amp;rawdata!T152)&gt;0,vlookup(rawdata!T152,Mappings!$A$6:$B$250,2,false),rawdata!T152))</f>
        <v/>
      </c>
      <c r="T152" s="2" t="str">
        <f>if(isblank(rawdata!U152),"",if(countif(Mappings!$A$6:$A$250,"="&amp;rawdata!U152)&gt;0,vlookup(rawdata!U152,Mappings!$A$6:$B$250,2,false),rawdata!U152))</f>
        <v/>
      </c>
      <c r="U152" s="2" t="str">
        <f>if(isblank(rawdata!V152),"",if(countif(Mappings!$A$6:$A$250,"="&amp;rawdata!V152)&gt;0,vlookup(rawdata!V152,Mappings!$A$6:$B$250,2,false),rawdata!V152))</f>
        <v/>
      </c>
      <c r="V152" s="2" t="str">
        <f>if(isblank(rawdata!W152),"",if(countif(Mappings!$A$6:$A$250,"="&amp;rawdata!W152)&gt;0,vlookup(rawdata!W152,Mappings!$A$6:$B$250,2,false),rawdata!W152))</f>
        <v/>
      </c>
      <c r="W152" s="2" t="str">
        <f>if(isblank(rawdata!X152),"",if(countif(Mappings!$A$6:$A$250,"="&amp;rawdata!X152)&gt;0,vlookup(rawdata!X152,Mappings!$A$6:$B$250,2,false),rawdata!X152))</f>
        <v/>
      </c>
      <c r="X152" s="2" t="str">
        <f>if(isblank(rawdata!Y152),"",if(countif(Mappings!$A$6:$A$250,"="&amp;rawdata!Y152)&gt;0,vlookup(rawdata!Y152,Mappings!$A$6:$B$250,2,false),rawdata!Y152))</f>
        <v/>
      </c>
      <c r="Y152" s="2" t="str">
        <f>if(isblank(rawdata!Z152),"",if(countif(Mappings!$A$6:$A$250,"="&amp;rawdata!Z152)&gt;0,vlookup(rawdata!Z152,Mappings!$A$6:$B$250,2,false),rawdata!Z152))</f>
        <v/>
      </c>
      <c r="Z152" s="2" t="str">
        <f>if(isblank(rawdata!AA152),"",if(countif(Mappings!$A$6:$A$250,"="&amp;rawdata!AA152)&gt;0,vlookup(rawdata!AA152,Mappings!$A$6:$B$250,2,false),rawdata!AA152))</f>
        <v/>
      </c>
      <c r="AA152" s="2" t="str">
        <f>if(isblank(rawdata!AB152),"",if(countif(Mappings!$A$6:$A$250,"="&amp;rawdata!AB152)&gt;0,vlookup(rawdata!AB152,Mappings!$A$6:$B$250,2,false),rawdata!AB152))</f>
        <v/>
      </c>
    </row>
    <row r="153">
      <c r="B153" s="2" t="str">
        <f>rawdata!C153</f>
        <v>The JOHNNIE + GINGER Performance Platform</v>
      </c>
      <c r="C153" s="2" t="str">
        <f>rawdata!D153</f>
        <v>InteractiveLab</v>
      </c>
      <c r="D153" s="2" t="str">
        <f>rawdata!E153</f>
        <v>An interactive video performance generator encouraging event’s guests to take the first step in the brand’s J+G performance platform by creating a cool instagram video.</v>
      </c>
      <c r="E153" s="11" t="str">
        <f>rawdata!F153</f>
        <v>http://www.interactivelab.ru/The-JOHNNIE-GINGER-Performance-Platform</v>
      </c>
      <c r="F153" s="2" t="str">
        <f>rawdata!G153</f>
        <v/>
      </c>
      <c r="G153" s="2" t="str">
        <f>rawdata!H153</f>
        <v>2014</v>
      </c>
      <c r="H153" s="2" t="str">
        <f>rawdata!I153</f>
        <v>Moscow, Russia</v>
      </c>
      <c r="I153" s="2" t="str">
        <f>if(isblank(rawdata!J153),"",if(countif(Mappings!$A$6:$A$250,"="&amp;rawdata!J153)&gt;0,vlookup(rawdata!J153,Mappings!$A$6:$B$250,2,false),rawdata!J153))</f>
        <v>form_installation</v>
      </c>
      <c r="J153" s="2" t="str">
        <f>if(isblank(rawdata!K153),"",if(countif(Mappings!$A$6:$A$250,"="&amp;rawdata!K153)&gt;0,vlookup(rawdata!K153,Mappings!$A$6:$B$250,2,false),rawdata!K153))</f>
        <v>form_projection</v>
      </c>
      <c r="K153" s="2" t="str">
        <f>if(isblank(rawdata!L153),"",if(countif(Mappings!$A$6:$A$250,"="&amp;rawdata!L153)&gt;0,vlookup(rawdata!L153,Mappings!$A$6:$B$250,2,false),rawdata!L153))</f>
        <v>type_commercial</v>
      </c>
      <c r="L153" s="2" t="str">
        <f>if(isblank(rawdata!M153),"",if(countif(Mappings!$A$6:$A$250,"="&amp;rawdata!M153)&gt;0,vlookup(rawdata!M153,Mappings!$A$6:$B$250,2,false),rawdata!M153))</f>
        <v>function_motion</v>
      </c>
      <c r="M153" s="2" t="str">
        <f>if(isblank(rawdata!N153),"",if(countif(Mappings!$A$6:$A$250,"="&amp;rawdata!N153)&gt;0,vlookup(rawdata!N153,Mappings!$A$6:$B$250,2,false),rawdata!N153))</f>
        <v>gear_screen</v>
      </c>
      <c r="N153" s="2" t="str">
        <f>if(isblank(rawdata!O153),"",if(countif(Mappings!$A$6:$A$250,"="&amp;rawdata!O153)&gt;0,vlookup(rawdata!O153,Mappings!$A$6:$B$250,2,false),rawdata!O153))</f>
        <v>gear_camera</v>
      </c>
      <c r="O153" s="2" t="str">
        <f>if(isblank(rawdata!P153),"",if(countif(Mappings!$A$6:$A$250,"="&amp;rawdata!P153)&gt;0,vlookup(rawdata!P153,Mappings!$A$6:$B$250,2,false),rawdata!P153))</f>
        <v>tech_video</v>
      </c>
      <c r="P153" s="2" t="str">
        <f>if(isblank(rawdata!Q153),"",if(countif(Mappings!$A$6:$A$250,"="&amp;rawdata!Q153)&gt;0,vlookup(rawdata!Q153,Mappings!$A$6:$B$250,2,false),rawdata!Q153))</f>
        <v>theme_futuristic</v>
      </c>
      <c r="Q153" s="2" t="str">
        <f>if(isblank(rawdata!R153),"",if(countif(Mappings!$A$6:$A$250,"="&amp;rawdata!R153)&gt;0,vlookup(rawdata!R153,Mappings!$A$6:$B$250,2,false),rawdata!R153))</f>
        <v/>
      </c>
      <c r="R153" s="2" t="str">
        <f>if(isblank(rawdata!S153),"",if(countif(Mappings!$A$6:$A$250,"="&amp;rawdata!S153)&gt;0,vlookup(rawdata!S153,Mappings!$A$6:$B$250,2,false),rawdata!S153))</f>
        <v/>
      </c>
      <c r="S153" s="2" t="str">
        <f>if(isblank(rawdata!T153),"",if(countif(Mappings!$A$6:$A$250,"="&amp;rawdata!T153)&gt;0,vlookup(rawdata!T153,Mappings!$A$6:$B$250,2,false),rawdata!T153))</f>
        <v/>
      </c>
      <c r="T153" s="2" t="str">
        <f>if(isblank(rawdata!U153),"",if(countif(Mappings!$A$6:$A$250,"="&amp;rawdata!U153)&gt;0,vlookup(rawdata!U153,Mappings!$A$6:$B$250,2,false),rawdata!U153))</f>
        <v/>
      </c>
      <c r="U153" s="2" t="str">
        <f>if(isblank(rawdata!V153),"",if(countif(Mappings!$A$6:$A$250,"="&amp;rawdata!V153)&gt;0,vlookup(rawdata!V153,Mappings!$A$6:$B$250,2,false),rawdata!V153))</f>
        <v/>
      </c>
      <c r="V153" s="2" t="str">
        <f>if(isblank(rawdata!W153),"",if(countif(Mappings!$A$6:$A$250,"="&amp;rawdata!W153)&gt;0,vlookup(rawdata!W153,Mappings!$A$6:$B$250,2,false),rawdata!W153))</f>
        <v/>
      </c>
      <c r="W153" s="2" t="str">
        <f>if(isblank(rawdata!X153),"",if(countif(Mappings!$A$6:$A$250,"="&amp;rawdata!X153)&gt;0,vlookup(rawdata!X153,Mappings!$A$6:$B$250,2,false),rawdata!X153))</f>
        <v/>
      </c>
      <c r="X153" s="2" t="str">
        <f>if(isblank(rawdata!Y153),"",if(countif(Mappings!$A$6:$A$250,"="&amp;rawdata!Y153)&gt;0,vlookup(rawdata!Y153,Mappings!$A$6:$B$250,2,false),rawdata!Y153))</f>
        <v/>
      </c>
      <c r="Y153" s="2" t="str">
        <f>if(isblank(rawdata!Z153),"",if(countif(Mappings!$A$6:$A$250,"="&amp;rawdata!Z153)&gt;0,vlookup(rawdata!Z153,Mappings!$A$6:$B$250,2,false),rawdata!Z153))</f>
        <v/>
      </c>
      <c r="Z153" s="2" t="str">
        <f>if(isblank(rawdata!AA153),"",if(countif(Mappings!$A$6:$A$250,"="&amp;rawdata!AA153)&gt;0,vlookup(rawdata!AA153,Mappings!$A$6:$B$250,2,false),rawdata!AA153))</f>
        <v/>
      </c>
      <c r="AA153" s="2" t="str">
        <f>if(isblank(rawdata!AB153),"",if(countif(Mappings!$A$6:$A$250,"="&amp;rawdata!AB153)&gt;0,vlookup(rawdata!AB153,Mappings!$A$6:$B$250,2,false),rawdata!AB153))</f>
        <v/>
      </c>
    </row>
    <row r="154">
      <c r="B154" s="2" t="str">
        <f>rawdata!C154</f>
        <v>Experiments </v>
      </c>
      <c r="C154" s="2" t="str">
        <f>rawdata!D154</f>
        <v>InteractiveLab</v>
      </c>
      <c r="D154" s="2" t="str">
        <f>rawdata!E154</f>
        <v>Last year the director was preparing the premiere of "total interactive installation " at the intersection of theater and contemporary art , where the audience literally will experience . Daniel Trabun talked with Oleg Glushkov about what to expect in Troyka from 30 May .</v>
      </c>
      <c r="E154" s="11" t="str">
        <f>rawdata!F154</f>
        <v>http://www.interactivelab.ru/OPYTY</v>
      </c>
      <c r="F154" s="2" t="str">
        <f>rawdata!G154</f>
        <v/>
      </c>
      <c r="G154" s="2" t="str">
        <f>rawdata!H154</f>
        <v>2014</v>
      </c>
      <c r="H154" s="2" t="str">
        <f>rawdata!I154</f>
        <v>Moscow, Russia</v>
      </c>
      <c r="I154" s="2" t="str">
        <f>if(isblank(rawdata!J154),"",if(countif(Mappings!$A$6:$A$250,"="&amp;rawdata!J154)&gt;0,vlookup(rawdata!J154,Mappings!$A$6:$B$250,2,false),rawdata!J154))</f>
        <v>form_installation</v>
      </c>
      <c r="J154" s="2" t="str">
        <f>if(isblank(rawdata!K154),"",if(countif(Mappings!$A$6:$A$250,"="&amp;rawdata!K154)&gt;0,vlookup(rawdata!K154,Mappings!$A$6:$B$250,2,false),rawdata!K154))</f>
        <v>type_interactive</v>
      </c>
      <c r="K154" s="2" t="str">
        <f>if(isblank(rawdata!L154),"",if(countif(Mappings!$A$6:$A$250,"="&amp;rawdata!L154)&gt;0,vlookup(rawdata!L154,Mappings!$A$6:$B$250,2,false),rawdata!L154))</f>
        <v>form_spatial</v>
      </c>
      <c r="L154" s="2" t="str">
        <f>if(isblank(rawdata!M154),"",if(countif(Mappings!$A$6:$A$250,"="&amp;rawdata!M154)&gt;0,vlookup(rawdata!M154,Mappings!$A$6:$B$250,2,false),rawdata!M154))</f>
        <v>gear_camera</v>
      </c>
      <c r="M154" s="2" t="str">
        <f>if(isblank(rawdata!N154),"",if(countif(Mappings!$A$6:$A$250,"="&amp;rawdata!N154)&gt;0,vlookup(rawdata!N154,Mappings!$A$6:$B$250,2,false),rawdata!N154))</f>
        <v>gear_screen</v>
      </c>
      <c r="N154" s="2" t="str">
        <f>if(isblank(rawdata!O154),"",if(countif(Mappings!$A$6:$A$250,"="&amp;rawdata!O154)&gt;0,vlookup(rawdata!O154,Mappings!$A$6:$B$250,2,false),rawdata!O154))</f>
        <v>gear_camera</v>
      </c>
      <c r="O154" s="2" t="str">
        <f>if(isblank(rawdata!P154),"",if(countif(Mappings!$A$6:$A$250,"="&amp;rawdata!P154)&gt;0,vlookup(rawdata!P154,Mappings!$A$6:$B$250,2,false),rawdata!P154))</f>
        <v>tech_video</v>
      </c>
      <c r="P154" s="2" t="str">
        <f>if(isblank(rawdata!Q154),"",if(countif(Mappings!$A$6:$A$250,"="&amp;rawdata!Q154)&gt;0,vlookup(rawdata!Q154,Mappings!$A$6:$B$250,2,false),rawdata!Q154))</f>
        <v>theme_futuristic</v>
      </c>
      <c r="Q154" s="2" t="str">
        <f>if(isblank(rawdata!R154),"",if(countif(Mappings!$A$6:$A$250,"="&amp;rawdata!R154)&gt;0,vlookup(rawdata!R154,Mappings!$A$6:$B$250,2,false),rawdata!R154))</f>
        <v>tech_screen</v>
      </c>
      <c r="R154" s="2" t="str">
        <f>if(isblank(rawdata!S154),"",if(countif(Mappings!$A$6:$A$250,"="&amp;rawdata!S154)&gt;0,vlookup(rawdata!S154,Mappings!$A$6:$B$250,2,false),rawdata!S154))</f>
        <v>function_touch</v>
      </c>
      <c r="S154" s="2" t="str">
        <f>if(isblank(rawdata!T154),"",if(countif(Mappings!$A$6:$A$250,"="&amp;rawdata!T154)&gt;0,vlookup(rawdata!T154,Mappings!$A$6:$B$250,2,false),rawdata!T154))</f>
        <v/>
      </c>
      <c r="T154" s="2" t="str">
        <f>if(isblank(rawdata!U154),"",if(countif(Mappings!$A$6:$A$250,"="&amp;rawdata!U154)&gt;0,vlookup(rawdata!U154,Mappings!$A$6:$B$250,2,false),rawdata!U154))</f>
        <v/>
      </c>
      <c r="U154" s="2" t="str">
        <f>if(isblank(rawdata!V154),"",if(countif(Mappings!$A$6:$A$250,"="&amp;rawdata!V154)&gt;0,vlookup(rawdata!V154,Mappings!$A$6:$B$250,2,false),rawdata!V154))</f>
        <v/>
      </c>
      <c r="V154" s="2" t="str">
        <f>if(isblank(rawdata!W154),"",if(countif(Mappings!$A$6:$A$250,"="&amp;rawdata!W154)&gt;0,vlookup(rawdata!W154,Mappings!$A$6:$B$250,2,false),rawdata!W154))</f>
        <v/>
      </c>
      <c r="W154" s="2" t="str">
        <f>if(isblank(rawdata!X154),"",if(countif(Mappings!$A$6:$A$250,"="&amp;rawdata!X154)&gt;0,vlookup(rawdata!X154,Mappings!$A$6:$B$250,2,false),rawdata!X154))</f>
        <v/>
      </c>
      <c r="X154" s="2" t="str">
        <f>if(isblank(rawdata!Y154),"",if(countif(Mappings!$A$6:$A$250,"="&amp;rawdata!Y154)&gt;0,vlookup(rawdata!Y154,Mappings!$A$6:$B$250,2,false),rawdata!Y154))</f>
        <v/>
      </c>
      <c r="Y154" s="2" t="str">
        <f>if(isblank(rawdata!Z154),"",if(countif(Mappings!$A$6:$A$250,"="&amp;rawdata!Z154)&gt;0,vlookup(rawdata!Z154,Mappings!$A$6:$B$250,2,false),rawdata!Z154))</f>
        <v/>
      </c>
      <c r="Z154" s="2" t="str">
        <f>if(isblank(rawdata!AA154),"",if(countif(Mappings!$A$6:$A$250,"="&amp;rawdata!AA154)&gt;0,vlookup(rawdata!AA154,Mappings!$A$6:$B$250,2,false),rawdata!AA154))</f>
        <v/>
      </c>
      <c r="AA154" s="2" t="str">
        <f>if(isblank(rawdata!AB154),"",if(countif(Mappings!$A$6:$A$250,"="&amp;rawdata!AB154)&gt;0,vlookup(rawdata!AB154,Mappings!$A$6:$B$250,2,false),rawdata!AB154))</f>
        <v/>
      </c>
    </row>
    <row r="155">
      <c r="B155" s="2" t="str">
        <f>rawdata!C155</f>
        <v>May Troyka Fair</v>
      </c>
      <c r="C155" s="2" t="str">
        <f>rawdata!D155</f>
        <v>InteractiveLab</v>
      </c>
      <c r="D155" s="2" t="str">
        <f>rawdata!E155</f>
        <v>As a result of our collaboration with Troyka Multispace, we’ve created a bunch of simple and fun interactive installations. Inside the specially designed postcard kiosk, we’ve installed a retro photo booth and a gesture-controlled generator of holiday stars. Both were restlessly printing about one postcard per minute during the whole event.</v>
      </c>
      <c r="E155" s="11" t="str">
        <f>rawdata!F155</f>
        <v>http://www.interactivelab.ru/MAISKAY-Troyka-Fair-MOSKVA-1-11-MAY-2014</v>
      </c>
      <c r="F155" s="2" t="str">
        <f>rawdata!G155</f>
        <v/>
      </c>
      <c r="G155" s="2" t="str">
        <f>rawdata!H155</f>
        <v>2014</v>
      </c>
      <c r="H155" s="2" t="str">
        <f>rawdata!I155</f>
        <v>Moscow, Russia</v>
      </c>
      <c r="I155" s="2" t="str">
        <f>if(isblank(rawdata!J155),"",if(countif(Mappings!$A$6:$A$250,"="&amp;rawdata!J155)&gt;0,vlookup(rawdata!J155,Mappings!$A$6:$B$250,2,false),rawdata!J155))</f>
        <v>form_installation</v>
      </c>
      <c r="J155" s="2" t="str">
        <f>if(isblank(rawdata!K155),"",if(countif(Mappings!$A$6:$A$250,"="&amp;rawdata!K155)&gt;0,vlookup(rawdata!K155,Mappings!$A$6:$B$250,2,false),rawdata!K155))</f>
        <v>type_interactive</v>
      </c>
      <c r="K155" s="2" t="str">
        <f>if(isblank(rawdata!L155),"",if(countif(Mappings!$A$6:$A$250,"="&amp;rawdata!L155)&gt;0,vlookup(rawdata!L155,Mappings!$A$6:$B$250,2,false),rawdata!L155))</f>
        <v>form_VR</v>
      </c>
      <c r="L155" s="2" t="str">
        <f>if(isblank(rawdata!M155),"",if(countif(Mappings!$A$6:$A$250,"="&amp;rawdata!M155)&gt;0,vlookup(rawdata!M155,Mappings!$A$6:$B$250,2,false),rawdata!M155))</f>
        <v>function_touch</v>
      </c>
      <c r="M155" s="2" t="str">
        <f>if(isblank(rawdata!N155),"",if(countif(Mappings!$A$6:$A$250,"="&amp;rawdata!N155)&gt;0,vlookup(rawdata!N155,Mappings!$A$6:$B$250,2,false),rawdata!N155))</f>
        <v>gear_screen</v>
      </c>
      <c r="N155" s="2" t="str">
        <f>if(isblank(rawdata!O155),"",if(countif(Mappings!$A$6:$A$250,"="&amp;rawdata!O155)&gt;0,vlookup(rawdata!O155,Mappings!$A$6:$B$250,2,false),rawdata!O155))</f>
        <v>theme_tech</v>
      </c>
      <c r="O155" s="2" t="str">
        <f>if(isblank(rawdata!P155),"",if(countif(Mappings!$A$6:$A$250,"="&amp;rawdata!P155)&gt;0,vlookup(rawdata!P155,Mappings!$A$6:$B$250,2,false),rawdata!P155))</f>
        <v>tech_screen</v>
      </c>
      <c r="P155" s="2" t="str">
        <f>if(isblank(rawdata!Q155),"",if(countif(Mappings!$A$6:$A$250,"="&amp;rawdata!Q155)&gt;0,vlookup(rawdata!Q155,Mappings!$A$6:$B$250,2,false),rawdata!Q155))</f>
        <v/>
      </c>
      <c r="Q155" s="2" t="str">
        <f>if(isblank(rawdata!R155),"",if(countif(Mappings!$A$6:$A$250,"="&amp;rawdata!R155)&gt;0,vlookup(rawdata!R155,Mappings!$A$6:$B$250,2,false),rawdata!R155))</f>
        <v/>
      </c>
      <c r="R155" s="2" t="str">
        <f>if(isblank(rawdata!S155),"",if(countif(Mappings!$A$6:$A$250,"="&amp;rawdata!S155)&gt;0,vlookup(rawdata!S155,Mappings!$A$6:$B$250,2,false),rawdata!S155))</f>
        <v/>
      </c>
      <c r="S155" s="2" t="str">
        <f>if(isblank(rawdata!T155),"",if(countif(Mappings!$A$6:$A$250,"="&amp;rawdata!T155)&gt;0,vlookup(rawdata!T155,Mappings!$A$6:$B$250,2,false),rawdata!T155))</f>
        <v/>
      </c>
      <c r="T155" s="2" t="str">
        <f>if(isblank(rawdata!U155),"",if(countif(Mappings!$A$6:$A$250,"="&amp;rawdata!U155)&gt;0,vlookup(rawdata!U155,Mappings!$A$6:$B$250,2,false),rawdata!U155))</f>
        <v/>
      </c>
      <c r="U155" s="2" t="str">
        <f>if(isblank(rawdata!V155),"",if(countif(Mappings!$A$6:$A$250,"="&amp;rawdata!V155)&gt;0,vlookup(rawdata!V155,Mappings!$A$6:$B$250,2,false),rawdata!V155))</f>
        <v/>
      </c>
      <c r="V155" s="2" t="str">
        <f>if(isblank(rawdata!W155),"",if(countif(Mappings!$A$6:$A$250,"="&amp;rawdata!W155)&gt;0,vlookup(rawdata!W155,Mappings!$A$6:$B$250,2,false),rawdata!W155))</f>
        <v/>
      </c>
      <c r="W155" s="2" t="str">
        <f>if(isblank(rawdata!X155),"",if(countif(Mappings!$A$6:$A$250,"="&amp;rawdata!X155)&gt;0,vlookup(rawdata!X155,Mappings!$A$6:$B$250,2,false),rawdata!X155))</f>
        <v/>
      </c>
      <c r="X155" s="2" t="str">
        <f>if(isblank(rawdata!Y155),"",if(countif(Mappings!$A$6:$A$250,"="&amp;rawdata!Y155)&gt;0,vlookup(rawdata!Y155,Mappings!$A$6:$B$250,2,false),rawdata!Y155))</f>
        <v/>
      </c>
      <c r="Y155" s="2" t="str">
        <f>if(isblank(rawdata!Z155),"",if(countif(Mappings!$A$6:$A$250,"="&amp;rawdata!Z155)&gt;0,vlookup(rawdata!Z155,Mappings!$A$6:$B$250,2,false),rawdata!Z155))</f>
        <v/>
      </c>
      <c r="Z155" s="2" t="str">
        <f>if(isblank(rawdata!AA155),"",if(countif(Mappings!$A$6:$A$250,"="&amp;rawdata!AA155)&gt;0,vlookup(rawdata!AA155,Mappings!$A$6:$B$250,2,false),rawdata!AA155))</f>
        <v/>
      </c>
      <c r="AA155" s="2" t="str">
        <f>if(isblank(rawdata!AB155),"",if(countif(Mappings!$A$6:$A$250,"="&amp;rawdata!AB155)&gt;0,vlookup(rawdata!AB155,Mappings!$A$6:$B$250,2,false),rawdata!AB155))</f>
        <v/>
      </c>
    </row>
    <row r="156">
      <c r="B156" s="2" t="str">
        <f>rawdata!C156</f>
        <v>Marlboro Secrets</v>
      </c>
      <c r="C156" s="2" t="str">
        <f>rawdata!D156</f>
        <v>InteractiveLab</v>
      </c>
      <c r="D156" s="2" t="str">
        <f>rawdata!E156</f>
        <v>In a series of events dedicated to the new Marlboro style it was necessary to create several interactive installations that reflect the new mood of the brand chosen as a guide in a new image of party-rabbit.</v>
      </c>
      <c r="E156" s="11" t="str">
        <f>rawdata!F156</f>
        <v>http://www.interactivelab.ru/Marlboro-Secrets</v>
      </c>
      <c r="F156" s="2" t="str">
        <f>rawdata!G156</f>
        <v/>
      </c>
      <c r="G156" s="2" t="str">
        <f>rawdata!H156</f>
        <v>2014</v>
      </c>
      <c r="H156" s="2" t="str">
        <f>rawdata!I156</f>
        <v>Moscow, Russia</v>
      </c>
      <c r="I156" s="2" t="str">
        <f>if(isblank(rawdata!J156),"",if(countif(Mappings!$A$6:$A$250,"="&amp;rawdata!J156)&gt;0,vlookup(rawdata!J156,Mappings!$A$6:$B$250,2,false),rawdata!J156))</f>
        <v>form_installation</v>
      </c>
      <c r="J156" s="2" t="str">
        <f>if(isblank(rawdata!K156),"",if(countif(Mappings!$A$6:$A$250,"="&amp;rawdata!K156)&gt;0,vlookup(rawdata!K156,Mappings!$A$6:$B$250,2,false),rawdata!K156))</f>
        <v>type_interactive</v>
      </c>
      <c r="K156" s="2" t="str">
        <f>if(isblank(rawdata!L156),"",if(countif(Mappings!$A$6:$A$250,"="&amp;rawdata!L156)&gt;0,vlookup(rawdata!L156,Mappings!$A$6:$B$250,2,false),rawdata!L156))</f>
        <v>form_projection</v>
      </c>
      <c r="L156" s="2" t="str">
        <f>if(isblank(rawdata!M156),"",if(countif(Mappings!$A$6:$A$250,"="&amp;rawdata!M156)&gt;0,vlookup(rawdata!M156,Mappings!$A$6:$B$250,2,false),rawdata!M156))</f>
        <v>gear_lights</v>
      </c>
      <c r="M156" s="2" t="str">
        <f>if(isblank(rawdata!N156),"",if(countif(Mappings!$A$6:$A$250,"="&amp;rawdata!N156)&gt;0,vlookup(rawdata!N156,Mappings!$A$6:$B$250,2,false),rawdata!N156))</f>
        <v>function_sound</v>
      </c>
      <c r="N156" s="2" t="str">
        <f>if(isblank(rawdata!O156),"",if(countif(Mappings!$A$6:$A$250,"="&amp;rawdata!O156)&gt;0,vlookup(rawdata!O156,Mappings!$A$6:$B$250,2,false),rawdata!O156))</f>
        <v>theme_tech</v>
      </c>
      <c r="O156" s="2" t="str">
        <f>if(isblank(rawdata!P156),"",if(countif(Mappings!$A$6:$A$250,"="&amp;rawdata!P156)&gt;0,vlookup(rawdata!P156,Mappings!$A$6:$B$250,2,false),rawdata!P156))</f>
        <v>tech_screen</v>
      </c>
      <c r="P156" s="2" t="str">
        <f>if(isblank(rawdata!Q156),"",if(countif(Mappings!$A$6:$A$250,"="&amp;rawdata!Q156)&gt;0,vlookup(rawdata!Q156,Mappings!$A$6:$B$250,2,false),rawdata!Q156))</f>
        <v/>
      </c>
      <c r="Q156" s="2" t="str">
        <f>if(isblank(rawdata!R156),"",if(countif(Mappings!$A$6:$A$250,"="&amp;rawdata!R156)&gt;0,vlookup(rawdata!R156,Mappings!$A$6:$B$250,2,false),rawdata!R156))</f>
        <v/>
      </c>
      <c r="R156" s="2" t="str">
        <f>if(isblank(rawdata!S156),"",if(countif(Mappings!$A$6:$A$250,"="&amp;rawdata!S156)&gt;0,vlookup(rawdata!S156,Mappings!$A$6:$B$250,2,false),rawdata!S156))</f>
        <v/>
      </c>
      <c r="S156" s="2" t="str">
        <f>if(isblank(rawdata!T156),"",if(countif(Mappings!$A$6:$A$250,"="&amp;rawdata!T156)&gt;0,vlookup(rawdata!T156,Mappings!$A$6:$B$250,2,false),rawdata!T156))</f>
        <v/>
      </c>
      <c r="T156" s="2" t="str">
        <f>if(isblank(rawdata!U156),"",if(countif(Mappings!$A$6:$A$250,"="&amp;rawdata!U156)&gt;0,vlookup(rawdata!U156,Mappings!$A$6:$B$250,2,false),rawdata!U156))</f>
        <v/>
      </c>
      <c r="U156" s="2" t="str">
        <f>if(isblank(rawdata!V156),"",if(countif(Mappings!$A$6:$A$250,"="&amp;rawdata!V156)&gt;0,vlookup(rawdata!V156,Mappings!$A$6:$B$250,2,false),rawdata!V156))</f>
        <v/>
      </c>
      <c r="V156" s="2" t="str">
        <f>if(isblank(rawdata!W156),"",if(countif(Mappings!$A$6:$A$250,"="&amp;rawdata!W156)&gt;0,vlookup(rawdata!W156,Mappings!$A$6:$B$250,2,false),rawdata!W156))</f>
        <v/>
      </c>
      <c r="W156" s="2" t="str">
        <f>if(isblank(rawdata!X156),"",if(countif(Mappings!$A$6:$A$250,"="&amp;rawdata!X156)&gt;0,vlookup(rawdata!X156,Mappings!$A$6:$B$250,2,false),rawdata!X156))</f>
        <v/>
      </c>
      <c r="X156" s="2" t="str">
        <f>if(isblank(rawdata!Y156),"",if(countif(Mappings!$A$6:$A$250,"="&amp;rawdata!Y156)&gt;0,vlookup(rawdata!Y156,Mappings!$A$6:$B$250,2,false),rawdata!Y156))</f>
        <v/>
      </c>
      <c r="Y156" s="2" t="str">
        <f>if(isblank(rawdata!Z156),"",if(countif(Mappings!$A$6:$A$250,"="&amp;rawdata!Z156)&gt;0,vlookup(rawdata!Z156,Mappings!$A$6:$B$250,2,false),rawdata!Z156))</f>
        <v/>
      </c>
      <c r="Z156" s="2" t="str">
        <f>if(isblank(rawdata!AA156),"",if(countif(Mappings!$A$6:$A$250,"="&amp;rawdata!AA156)&gt;0,vlookup(rawdata!AA156,Mappings!$A$6:$B$250,2,false),rawdata!AA156))</f>
        <v/>
      </c>
      <c r="AA156" s="2" t="str">
        <f>if(isblank(rawdata!AB156),"",if(countif(Mappings!$A$6:$A$250,"="&amp;rawdata!AB156)&gt;0,vlookup(rawdata!AB156,Mappings!$A$6:$B$250,2,false),rawdata!AB156))</f>
        <v/>
      </c>
    </row>
    <row r="157">
      <c r="B157" s="2" t="str">
        <f>rawdata!C157</f>
        <v>Multi-touch wall at Yota SPACE media fest in St.Petersburg</v>
      </c>
      <c r="C157" s="2" t="str">
        <f>rawdata!D157</f>
        <v>InteractiveLab</v>
      </c>
      <c r="D157" s="2" t="str">
        <f>rawdata!E157</f>
        <v>From the 6th till the 19th of December 2010 at YOTA SPACE festival in St. Petersburg we deployed 5m (16.4 feet) wide multi-touch wall. YOTA SPACE brought together the most known digital artists and interactive designers from all over the world.</v>
      </c>
      <c r="E157" s="11" t="str">
        <f>rawdata!F157</f>
        <v>http://www.interactivelab.ru/Multi-touch-wall-at-Yota-SPACE-media-fest-in-St-Petersburg</v>
      </c>
      <c r="F157" s="2" t="str">
        <f>rawdata!G157</f>
        <v/>
      </c>
      <c r="G157" s="2" t="str">
        <f>rawdata!H157</f>
        <v>2014</v>
      </c>
      <c r="H157" s="2" t="str">
        <f>rawdata!I157</f>
        <v>Moscow, Russia</v>
      </c>
      <c r="I157" s="2" t="str">
        <f>if(isblank(rawdata!J157),"",if(countif(Mappings!$A$6:$A$250,"="&amp;rawdata!J157)&gt;0,vlookup(rawdata!J157,Mappings!$A$6:$B$250,2,false),rawdata!J157))</f>
        <v>form_installation</v>
      </c>
      <c r="J157" s="2" t="str">
        <f>if(isblank(rawdata!K157),"",if(countif(Mappings!$A$6:$A$250,"="&amp;rawdata!K157)&gt;0,vlookup(rawdata!K157,Mappings!$A$6:$B$250,2,false),rawdata!K157))</f>
        <v>type_interactive</v>
      </c>
      <c r="K157" s="2" t="str">
        <f>if(isblank(rawdata!L157),"",if(countif(Mappings!$A$6:$A$250,"="&amp;rawdata!L157)&gt;0,vlookup(rawdata!L157,Mappings!$A$6:$B$250,2,false),rawdata!L157))</f>
        <v>form_projection</v>
      </c>
      <c r="L157" s="2" t="str">
        <f>if(isblank(rawdata!M157),"",if(countif(Mappings!$A$6:$A$250,"="&amp;rawdata!M157)&gt;0,vlookup(rawdata!M157,Mappings!$A$6:$B$250,2,false),rawdata!M157))</f>
        <v>function_touch</v>
      </c>
      <c r="M157" s="2" t="str">
        <f>if(isblank(rawdata!N157),"",if(countif(Mappings!$A$6:$A$250,"="&amp;rawdata!N157)&gt;0,vlookup(rawdata!N157,Mappings!$A$6:$B$250,2,false),rawdata!N157))</f>
        <v>theme_tech</v>
      </c>
      <c r="N157" s="2" t="str">
        <f>if(isblank(rawdata!O157),"",if(countif(Mappings!$A$6:$A$250,"="&amp;rawdata!O157)&gt;0,vlookup(rawdata!O157,Mappings!$A$6:$B$250,2,false),rawdata!O157))</f>
        <v>tech_screen</v>
      </c>
      <c r="O157" s="2" t="str">
        <f>if(isblank(rawdata!P157),"",if(countif(Mappings!$A$6:$A$250,"="&amp;rawdata!P157)&gt;0,vlookup(rawdata!P157,Mappings!$A$6:$B$250,2,false),rawdata!P157))</f>
        <v>gear_screen</v>
      </c>
      <c r="P157" s="2" t="str">
        <f>if(isblank(rawdata!Q157),"",if(countif(Mappings!$A$6:$A$250,"="&amp;rawdata!Q157)&gt;0,vlookup(rawdata!Q157,Mappings!$A$6:$B$250,2,false),rawdata!Q157))</f>
        <v/>
      </c>
      <c r="Q157" s="2" t="str">
        <f>if(isblank(rawdata!R157),"",if(countif(Mappings!$A$6:$A$250,"="&amp;rawdata!R157)&gt;0,vlookup(rawdata!R157,Mappings!$A$6:$B$250,2,false),rawdata!R157))</f>
        <v/>
      </c>
      <c r="R157" s="2" t="str">
        <f>if(isblank(rawdata!S157),"",if(countif(Mappings!$A$6:$A$250,"="&amp;rawdata!S157)&gt;0,vlookup(rawdata!S157,Mappings!$A$6:$B$250,2,false),rawdata!S157))</f>
        <v/>
      </c>
      <c r="S157" s="2" t="str">
        <f>if(isblank(rawdata!T157),"",if(countif(Mappings!$A$6:$A$250,"="&amp;rawdata!T157)&gt;0,vlookup(rawdata!T157,Mappings!$A$6:$B$250,2,false),rawdata!T157))</f>
        <v/>
      </c>
      <c r="T157" s="2" t="str">
        <f>if(isblank(rawdata!U157),"",if(countif(Mappings!$A$6:$A$250,"="&amp;rawdata!U157)&gt;0,vlookup(rawdata!U157,Mappings!$A$6:$B$250,2,false),rawdata!U157))</f>
        <v/>
      </c>
      <c r="U157" s="2" t="str">
        <f>if(isblank(rawdata!V157),"",if(countif(Mappings!$A$6:$A$250,"="&amp;rawdata!V157)&gt;0,vlookup(rawdata!V157,Mappings!$A$6:$B$250,2,false),rawdata!V157))</f>
        <v/>
      </c>
      <c r="V157" s="2" t="str">
        <f>if(isblank(rawdata!W157),"",if(countif(Mappings!$A$6:$A$250,"="&amp;rawdata!W157)&gt;0,vlookup(rawdata!W157,Mappings!$A$6:$B$250,2,false),rawdata!W157))</f>
        <v/>
      </c>
      <c r="W157" s="2" t="str">
        <f>if(isblank(rawdata!X157),"",if(countif(Mappings!$A$6:$A$250,"="&amp;rawdata!X157)&gt;0,vlookup(rawdata!X157,Mappings!$A$6:$B$250,2,false),rawdata!X157))</f>
        <v/>
      </c>
      <c r="X157" s="2" t="str">
        <f>if(isblank(rawdata!Y157),"",if(countif(Mappings!$A$6:$A$250,"="&amp;rawdata!Y157)&gt;0,vlookup(rawdata!Y157,Mappings!$A$6:$B$250,2,false),rawdata!Y157))</f>
        <v/>
      </c>
      <c r="Y157" s="2" t="str">
        <f>if(isblank(rawdata!Z157),"",if(countif(Mappings!$A$6:$A$250,"="&amp;rawdata!Z157)&gt;0,vlookup(rawdata!Z157,Mappings!$A$6:$B$250,2,false),rawdata!Z157))</f>
        <v/>
      </c>
      <c r="Z157" s="2" t="str">
        <f>if(isblank(rawdata!AA157),"",if(countif(Mappings!$A$6:$A$250,"="&amp;rawdata!AA157)&gt;0,vlookup(rawdata!AA157,Mappings!$A$6:$B$250,2,false),rawdata!AA157))</f>
        <v/>
      </c>
      <c r="AA157" s="2" t="str">
        <f>if(isblank(rawdata!AB157),"",if(countif(Mappings!$A$6:$A$250,"="&amp;rawdata!AB157)&gt;0,vlookup(rawdata!AB157,Mappings!$A$6:$B$250,2,false),rawdata!AB157))</f>
        <v/>
      </c>
    </row>
    <row r="158">
      <c r="B158" s="2" t="str">
        <f>rawdata!C158</f>
        <v>Rostelecom Holographic Screen</v>
      </c>
      <c r="C158" s="2" t="str">
        <f>rawdata!D158</f>
        <v>InteractiveLab</v>
      </c>
      <c r="D158" s="2" t="str">
        <f>rawdata!E158</f>
        <v>Holographic multitouch screen for Rostelecom (SvyazExpoComm-2011). The interactive map of Russian Federation illustrating vast united Rostelecom’s network. Hovering in mid-air map projected on a transparent screen, bright and dynamic interface refined Rostelecom booth’s overall futuristic look.</v>
      </c>
      <c r="E158" s="11" t="str">
        <f>rawdata!F158</f>
        <v>http://www.interactivelab.ru/Rostelecom-Holographic-Screen</v>
      </c>
      <c r="F158" s="2" t="str">
        <f>rawdata!G158</f>
        <v/>
      </c>
      <c r="G158" s="2" t="str">
        <f>rawdata!H158</f>
        <v>2014</v>
      </c>
      <c r="H158" s="2" t="str">
        <f>rawdata!I158</f>
        <v>Moscow, Russia</v>
      </c>
      <c r="I158" s="2" t="str">
        <f>if(isblank(rawdata!J158),"",if(countif(Mappings!$A$6:$A$250,"="&amp;rawdata!J158)&gt;0,vlookup(rawdata!J158,Mappings!$A$6:$B$250,2,false),rawdata!J158))</f>
        <v>form_installation</v>
      </c>
      <c r="J158" s="2" t="str">
        <f>if(isblank(rawdata!K158),"",if(countif(Mappings!$A$6:$A$250,"="&amp;rawdata!K158)&gt;0,vlookup(rawdata!K158,Mappings!$A$6:$B$250,2,false),rawdata!K158))</f>
        <v>type_interactive</v>
      </c>
      <c r="K158" s="2" t="str">
        <f>if(isblank(rawdata!L158),"",if(countif(Mappings!$A$6:$A$250,"="&amp;rawdata!L158)&gt;0,vlookup(rawdata!L158,Mappings!$A$6:$B$250,2,false),rawdata!L158))</f>
        <v>form_projection</v>
      </c>
      <c r="L158" s="2" t="str">
        <f>if(isblank(rawdata!M158),"",if(countif(Mappings!$A$6:$A$250,"="&amp;rawdata!M158)&gt;0,vlookup(rawdata!M158,Mappings!$A$6:$B$250,2,false),rawdata!M158))</f>
        <v>form_hologram</v>
      </c>
      <c r="M158" s="2" t="str">
        <f>if(isblank(rawdata!N158),"",if(countif(Mappings!$A$6:$A$250,"="&amp;rawdata!N158)&gt;0,vlookup(rawdata!N158,Mappings!$A$6:$B$250,2,false),rawdata!N158))</f>
        <v>function_touch</v>
      </c>
      <c r="N158" s="2" t="str">
        <f>if(isblank(rawdata!O158),"",if(countif(Mappings!$A$6:$A$250,"="&amp;rawdata!O158)&gt;0,vlookup(rawdata!O158,Mappings!$A$6:$B$250,2,false),rawdata!O158))</f>
        <v>gear_screen</v>
      </c>
      <c r="O158" s="2" t="str">
        <f>if(isblank(rawdata!P158),"",if(countif(Mappings!$A$6:$A$250,"="&amp;rawdata!P158)&gt;0,vlookup(rawdata!P158,Mappings!$A$6:$B$250,2,false),rawdata!P158))</f>
        <v>theme_tech</v>
      </c>
      <c r="P158" s="2" t="str">
        <f>if(isblank(rawdata!Q158),"",if(countif(Mappings!$A$6:$A$250,"="&amp;rawdata!Q158)&gt;0,vlookup(rawdata!Q158,Mappings!$A$6:$B$250,2,false),rawdata!Q158))</f>
        <v>tech_screen</v>
      </c>
      <c r="Q158" s="2" t="str">
        <f>if(isblank(rawdata!R158),"",if(countif(Mappings!$A$6:$A$250,"="&amp;rawdata!R158)&gt;0,vlookup(rawdata!R158,Mappings!$A$6:$B$250,2,false),rawdata!R158))</f>
        <v/>
      </c>
      <c r="R158" s="2" t="str">
        <f>if(isblank(rawdata!S158),"",if(countif(Mappings!$A$6:$A$250,"="&amp;rawdata!S158)&gt;0,vlookup(rawdata!S158,Mappings!$A$6:$B$250,2,false),rawdata!S158))</f>
        <v/>
      </c>
      <c r="S158" s="2" t="str">
        <f>if(isblank(rawdata!T158),"",if(countif(Mappings!$A$6:$A$250,"="&amp;rawdata!T158)&gt;0,vlookup(rawdata!T158,Mappings!$A$6:$B$250,2,false),rawdata!T158))</f>
        <v/>
      </c>
      <c r="T158" s="2" t="str">
        <f>if(isblank(rawdata!U158),"",if(countif(Mappings!$A$6:$A$250,"="&amp;rawdata!U158)&gt;0,vlookup(rawdata!U158,Mappings!$A$6:$B$250,2,false),rawdata!U158))</f>
        <v/>
      </c>
      <c r="U158" s="2" t="str">
        <f>if(isblank(rawdata!V158),"",if(countif(Mappings!$A$6:$A$250,"="&amp;rawdata!V158)&gt;0,vlookup(rawdata!V158,Mappings!$A$6:$B$250,2,false),rawdata!V158))</f>
        <v/>
      </c>
      <c r="V158" s="2" t="str">
        <f>if(isblank(rawdata!W158),"",if(countif(Mappings!$A$6:$A$250,"="&amp;rawdata!W158)&gt;0,vlookup(rawdata!W158,Mappings!$A$6:$B$250,2,false),rawdata!W158))</f>
        <v/>
      </c>
      <c r="W158" s="2" t="str">
        <f>if(isblank(rawdata!X158),"",if(countif(Mappings!$A$6:$A$250,"="&amp;rawdata!X158)&gt;0,vlookup(rawdata!X158,Mappings!$A$6:$B$250,2,false),rawdata!X158))</f>
        <v/>
      </c>
      <c r="X158" s="2" t="str">
        <f>if(isblank(rawdata!Y158),"",if(countif(Mappings!$A$6:$A$250,"="&amp;rawdata!Y158)&gt;0,vlookup(rawdata!Y158,Mappings!$A$6:$B$250,2,false),rawdata!Y158))</f>
        <v/>
      </c>
      <c r="Y158" s="2" t="str">
        <f>if(isblank(rawdata!Z158),"",if(countif(Mappings!$A$6:$A$250,"="&amp;rawdata!Z158)&gt;0,vlookup(rawdata!Z158,Mappings!$A$6:$B$250,2,false),rawdata!Z158))</f>
        <v/>
      </c>
      <c r="Z158" s="2" t="str">
        <f>if(isblank(rawdata!AA158),"",if(countif(Mappings!$A$6:$A$250,"="&amp;rawdata!AA158)&gt;0,vlookup(rawdata!AA158,Mappings!$A$6:$B$250,2,false),rawdata!AA158))</f>
        <v/>
      </c>
      <c r="AA158" s="2" t="str">
        <f>if(isblank(rawdata!AB158),"",if(countif(Mappings!$A$6:$A$250,"="&amp;rawdata!AB158)&gt;0,vlookup(rawdata!AB158,Mappings!$A$6:$B$250,2,false),rawdata!AB158))</f>
        <v/>
      </c>
    </row>
    <row r="159">
      <c r="B159" s="2" t="str">
        <f>rawdata!C159</f>
        <v>Vertu constellation launch</v>
      </c>
      <c r="C159" s="2" t="str">
        <f>rawdata!D159</f>
        <v>InteractiveLab</v>
      </c>
      <c r="D159" s="2" t="str">
        <f>rawdata!E159</f>
        <v>Vertu’s first touch-enabled phone launch presentation used the campaign main visual — a keyhole, allowing a viewer to have a glimpse of Vertu’s owner world. Just a light touch made the immense three meter tall wall come alive and fly through the keyhole, revealing a description and a short reel on new services and the Constellation phone itself.</v>
      </c>
      <c r="E159" s="11" t="str">
        <f>rawdata!F159</f>
        <v>http://www.interactivelab.ru/Vertu-constellation-launch</v>
      </c>
      <c r="F159" s="2" t="str">
        <f>rawdata!G159</f>
        <v/>
      </c>
      <c r="G159" s="2" t="str">
        <f>rawdata!H159</f>
        <v>2014</v>
      </c>
      <c r="H159" s="2" t="str">
        <f>rawdata!I159</f>
        <v>Moscow, Russia</v>
      </c>
      <c r="I159" s="2" t="str">
        <f>if(isblank(rawdata!J159),"",if(countif(Mappings!$A$6:$A$250,"="&amp;rawdata!J159)&gt;0,vlookup(rawdata!J159,Mappings!$A$6:$B$250,2,false),rawdata!J159))</f>
        <v>form_installation</v>
      </c>
      <c r="J159" s="2" t="str">
        <f>if(isblank(rawdata!K159),"",if(countif(Mappings!$A$6:$A$250,"="&amp;rawdata!K159)&gt;0,vlookup(rawdata!K159,Mappings!$A$6:$B$250,2,false),rawdata!K159))</f>
        <v>type_interactive</v>
      </c>
      <c r="K159" s="2" t="str">
        <f>if(isblank(rawdata!L159),"",if(countif(Mappings!$A$6:$A$250,"="&amp;rawdata!L159)&gt;0,vlookup(rawdata!L159,Mappings!$A$6:$B$250,2,false),rawdata!L159))</f>
        <v>form_projection</v>
      </c>
      <c r="L159" s="2" t="str">
        <f>if(isblank(rawdata!M159),"",if(countif(Mappings!$A$6:$A$250,"="&amp;rawdata!M159)&gt;0,vlookup(rawdata!M159,Mappings!$A$6:$B$250,2,false),rawdata!M159))</f>
        <v>function_touch</v>
      </c>
      <c r="M159" s="2" t="str">
        <f>if(isblank(rawdata!N159),"",if(countif(Mappings!$A$6:$A$250,"="&amp;rawdata!N159)&gt;0,vlookup(rawdata!N159,Mappings!$A$6:$B$250,2,false),rawdata!N159))</f>
        <v>gear_screen</v>
      </c>
      <c r="N159" s="2" t="str">
        <f>if(isblank(rawdata!O159),"",if(countif(Mappings!$A$6:$A$250,"="&amp;rawdata!O159)&gt;0,vlookup(rawdata!O159,Mappings!$A$6:$B$250,2,false),rawdata!O159))</f>
        <v>theme_tech</v>
      </c>
      <c r="O159" s="2" t="str">
        <f>if(isblank(rawdata!P159),"",if(countif(Mappings!$A$6:$A$250,"="&amp;rawdata!P159)&gt;0,vlookup(rawdata!P159,Mappings!$A$6:$B$250,2,false),rawdata!P159))</f>
        <v>type_commercial</v>
      </c>
      <c r="P159" s="2" t="str">
        <f>if(isblank(rawdata!Q159),"",if(countif(Mappings!$A$6:$A$250,"="&amp;rawdata!Q159)&gt;0,vlookup(rawdata!Q159,Mappings!$A$6:$B$250,2,false),rawdata!Q159))</f>
        <v>tech_screen</v>
      </c>
      <c r="Q159" s="2" t="str">
        <f>if(isblank(rawdata!R159),"",if(countif(Mappings!$A$6:$A$250,"="&amp;rawdata!R159)&gt;0,vlookup(rawdata!R159,Mappings!$A$6:$B$250,2,false),rawdata!R159))</f>
        <v/>
      </c>
      <c r="R159" s="2" t="str">
        <f>if(isblank(rawdata!S159),"",if(countif(Mappings!$A$6:$A$250,"="&amp;rawdata!S159)&gt;0,vlookup(rawdata!S159,Mappings!$A$6:$B$250,2,false),rawdata!S159))</f>
        <v/>
      </c>
      <c r="S159" s="2" t="str">
        <f>if(isblank(rawdata!T159),"",if(countif(Mappings!$A$6:$A$250,"="&amp;rawdata!T159)&gt;0,vlookup(rawdata!T159,Mappings!$A$6:$B$250,2,false),rawdata!T159))</f>
        <v/>
      </c>
      <c r="T159" s="2" t="str">
        <f>if(isblank(rawdata!U159),"",if(countif(Mappings!$A$6:$A$250,"="&amp;rawdata!U159)&gt;0,vlookup(rawdata!U159,Mappings!$A$6:$B$250,2,false),rawdata!U159))</f>
        <v/>
      </c>
      <c r="U159" s="2" t="str">
        <f>if(isblank(rawdata!V159),"",if(countif(Mappings!$A$6:$A$250,"="&amp;rawdata!V159)&gt;0,vlookup(rawdata!V159,Mappings!$A$6:$B$250,2,false),rawdata!V159))</f>
        <v/>
      </c>
      <c r="V159" s="2" t="str">
        <f>if(isblank(rawdata!W159),"",if(countif(Mappings!$A$6:$A$250,"="&amp;rawdata!W159)&gt;0,vlookup(rawdata!W159,Mappings!$A$6:$B$250,2,false),rawdata!W159))</f>
        <v/>
      </c>
      <c r="W159" s="2" t="str">
        <f>if(isblank(rawdata!X159),"",if(countif(Mappings!$A$6:$A$250,"="&amp;rawdata!X159)&gt;0,vlookup(rawdata!X159,Mappings!$A$6:$B$250,2,false),rawdata!X159))</f>
        <v/>
      </c>
      <c r="X159" s="2" t="str">
        <f>if(isblank(rawdata!Y159),"",if(countif(Mappings!$A$6:$A$250,"="&amp;rawdata!Y159)&gt;0,vlookup(rawdata!Y159,Mappings!$A$6:$B$250,2,false),rawdata!Y159))</f>
        <v/>
      </c>
      <c r="Y159" s="2" t="str">
        <f>if(isblank(rawdata!Z159),"",if(countif(Mappings!$A$6:$A$250,"="&amp;rawdata!Z159)&gt;0,vlookup(rawdata!Z159,Mappings!$A$6:$B$250,2,false),rawdata!Z159))</f>
        <v/>
      </c>
      <c r="Z159" s="2" t="str">
        <f>if(isblank(rawdata!AA159),"",if(countif(Mappings!$A$6:$A$250,"="&amp;rawdata!AA159)&gt;0,vlookup(rawdata!AA159,Mappings!$A$6:$B$250,2,false),rawdata!AA159))</f>
        <v/>
      </c>
      <c r="AA159" s="2" t="str">
        <f>if(isblank(rawdata!AB159),"",if(countif(Mappings!$A$6:$A$250,"="&amp;rawdata!AB159)&gt;0,vlookup(rawdata!AB159,Mappings!$A$6:$B$250,2,false),rawdata!AB159))</f>
        <v/>
      </c>
    </row>
    <row r="160">
      <c r="B160" s="2" t="str">
        <f>rawdata!C160</f>
        <v>AtomEXPO 2011</v>
      </c>
      <c r="C160" s="2" t="str">
        <f>rawdata!D160</f>
        <v>InteractiveLab</v>
      </c>
      <c r="D160" s="2" t="str">
        <f>rawdata!E160</f>
        <v>For ROSATOM we installed 4 touch panels with information about the company, 6 diode displays with custom video content, touch panel + large external display featuring interactive presentation of the company structure. </v>
      </c>
      <c r="E160" s="11" t="str">
        <f>rawdata!F160</f>
        <v>http://www.interactivelab.ru/AtomEXPO-2011</v>
      </c>
      <c r="F160" s="2" t="str">
        <f>rawdata!G160</f>
        <v/>
      </c>
      <c r="G160" s="2" t="str">
        <f>rawdata!H160</f>
        <v>2014</v>
      </c>
      <c r="H160" s="2" t="str">
        <f>rawdata!I160</f>
        <v>Moscow, Russia</v>
      </c>
      <c r="I160" s="2" t="str">
        <f>if(isblank(rawdata!J160),"",if(countif(Mappings!$A$6:$A$250,"="&amp;rawdata!J160)&gt;0,vlookup(rawdata!J160,Mappings!$A$6:$B$250,2,false),rawdata!J160))</f>
        <v>form_installation</v>
      </c>
      <c r="J160" s="2" t="str">
        <f>if(isblank(rawdata!K160),"",if(countif(Mappings!$A$6:$A$250,"="&amp;rawdata!K160)&gt;0,vlookup(rawdata!K160,Mappings!$A$6:$B$250,2,false),rawdata!K160))</f>
        <v>type_interactive</v>
      </c>
      <c r="K160" s="2" t="str">
        <f>if(isblank(rawdata!L160),"",if(countif(Mappings!$A$6:$A$250,"="&amp;rawdata!L160)&gt;0,vlookup(rawdata!L160,Mappings!$A$6:$B$250,2,false),rawdata!L160))</f>
        <v>gear_screen</v>
      </c>
      <c r="L160" s="2" t="str">
        <f>if(isblank(rawdata!M160),"",if(countif(Mappings!$A$6:$A$250,"="&amp;rawdata!M160)&gt;0,vlookup(rawdata!M160,Mappings!$A$6:$B$250,2,false),rawdata!M160))</f>
        <v>function_touch</v>
      </c>
      <c r="M160" s="2" t="str">
        <f>if(isblank(rawdata!N160),"",if(countif(Mappings!$A$6:$A$250,"="&amp;rawdata!N160)&gt;0,vlookup(rawdata!N160,Mappings!$A$6:$B$250,2,false),rawdata!N160))</f>
        <v>gear_screen</v>
      </c>
      <c r="N160" s="2" t="str">
        <f>if(isblank(rawdata!O160),"",if(countif(Mappings!$A$6:$A$250,"="&amp;rawdata!O160)&gt;0,vlookup(rawdata!O160,Mappings!$A$6:$B$250,2,false),rawdata!O160))</f>
        <v>theme_tech</v>
      </c>
      <c r="O160" s="2" t="str">
        <f>if(isblank(rawdata!P160),"",if(countif(Mappings!$A$6:$A$250,"="&amp;rawdata!P160)&gt;0,vlookup(rawdata!P160,Mappings!$A$6:$B$250,2,false),rawdata!P160))</f>
        <v>type_commercial</v>
      </c>
      <c r="P160" s="2" t="str">
        <f>if(isblank(rawdata!Q160),"",if(countif(Mappings!$A$6:$A$250,"="&amp;rawdata!Q160)&gt;0,vlookup(rawdata!Q160,Mappings!$A$6:$B$250,2,false),rawdata!Q160))</f>
        <v>tech_screen</v>
      </c>
      <c r="Q160" s="2" t="str">
        <f>if(isblank(rawdata!R160),"",if(countif(Mappings!$A$6:$A$250,"="&amp;rawdata!R160)&gt;0,vlookup(rawdata!R160,Mappings!$A$6:$B$250,2,false),rawdata!R160))</f>
        <v/>
      </c>
      <c r="R160" s="2" t="str">
        <f>if(isblank(rawdata!S160),"",if(countif(Mappings!$A$6:$A$250,"="&amp;rawdata!S160)&gt;0,vlookup(rawdata!S160,Mappings!$A$6:$B$250,2,false),rawdata!S160))</f>
        <v/>
      </c>
      <c r="S160" s="2" t="str">
        <f>if(isblank(rawdata!T160),"",if(countif(Mappings!$A$6:$A$250,"="&amp;rawdata!T160)&gt;0,vlookup(rawdata!T160,Mappings!$A$6:$B$250,2,false),rawdata!T160))</f>
        <v/>
      </c>
      <c r="T160" s="2" t="str">
        <f>if(isblank(rawdata!U160),"",if(countif(Mappings!$A$6:$A$250,"="&amp;rawdata!U160)&gt;0,vlookup(rawdata!U160,Mappings!$A$6:$B$250,2,false),rawdata!U160))</f>
        <v/>
      </c>
      <c r="U160" s="2" t="str">
        <f>if(isblank(rawdata!V160),"",if(countif(Mappings!$A$6:$A$250,"="&amp;rawdata!V160)&gt;0,vlookup(rawdata!V160,Mappings!$A$6:$B$250,2,false),rawdata!V160))</f>
        <v/>
      </c>
      <c r="V160" s="2" t="str">
        <f>if(isblank(rawdata!W160),"",if(countif(Mappings!$A$6:$A$250,"="&amp;rawdata!W160)&gt;0,vlookup(rawdata!W160,Mappings!$A$6:$B$250,2,false),rawdata!W160))</f>
        <v/>
      </c>
      <c r="W160" s="2" t="str">
        <f>if(isblank(rawdata!X160),"",if(countif(Mappings!$A$6:$A$250,"="&amp;rawdata!X160)&gt;0,vlookup(rawdata!X160,Mappings!$A$6:$B$250,2,false),rawdata!X160))</f>
        <v/>
      </c>
      <c r="X160" s="2" t="str">
        <f>if(isblank(rawdata!Y160),"",if(countif(Mappings!$A$6:$A$250,"="&amp;rawdata!Y160)&gt;0,vlookup(rawdata!Y160,Mappings!$A$6:$B$250,2,false),rawdata!Y160))</f>
        <v/>
      </c>
      <c r="Y160" s="2" t="str">
        <f>if(isblank(rawdata!Z160),"",if(countif(Mappings!$A$6:$A$250,"="&amp;rawdata!Z160)&gt;0,vlookup(rawdata!Z160,Mappings!$A$6:$B$250,2,false),rawdata!Z160))</f>
        <v/>
      </c>
      <c r="Z160" s="2" t="str">
        <f>if(isblank(rawdata!AA160),"",if(countif(Mappings!$A$6:$A$250,"="&amp;rawdata!AA160)&gt;0,vlookup(rawdata!AA160,Mappings!$A$6:$B$250,2,false),rawdata!AA160))</f>
        <v/>
      </c>
      <c r="AA160" s="2" t="str">
        <f>if(isblank(rawdata!AB160),"",if(countif(Mappings!$A$6:$A$250,"="&amp;rawdata!AB160)&gt;0,vlookup(rawdata!AB160,Mappings!$A$6:$B$250,2,false),rawdata!AB160))</f>
        <v/>
      </c>
    </row>
    <row r="161">
      <c r="B161" s="2" t="str">
        <f>rawdata!C161</f>
        <v>Gorky Gorod iPad App</v>
      </c>
      <c r="C161" s="2" t="str">
        <f>rawdata!D161</f>
        <v>InteractiveLab</v>
      </c>
      <c r="D161" s="2" t="str">
        <f>rawdata!E161</f>
        <v>An interactive map with huge database of Gorky Gorod real estate featuring videos from construction site, documentation and various project information.</v>
      </c>
      <c r="E161" s="11" t="str">
        <f>rawdata!F161</f>
        <v>http://www.interactivelab.ru/Gorky-Gorod-iPad-App</v>
      </c>
      <c r="F161" s="2" t="str">
        <f>rawdata!G161</f>
        <v/>
      </c>
      <c r="G161" s="2" t="str">
        <f>rawdata!H161</f>
        <v>2014</v>
      </c>
      <c r="H161" s="2" t="str">
        <f>rawdata!I161</f>
        <v>Moscow, Russia</v>
      </c>
      <c r="I161" s="2" t="str">
        <f>if(isblank(rawdata!J161),"",if(countif(Mappings!$A$6:$A$250,"="&amp;rawdata!J161)&gt;0,vlookup(rawdata!J161,Mappings!$A$6:$B$250,2,false),rawdata!J161))</f>
        <v>form_app</v>
      </c>
      <c r="J161" s="2" t="str">
        <f>if(isblank(rawdata!K161),"",if(countif(Mappings!$A$6:$A$250,"="&amp;rawdata!K161)&gt;0,vlookup(rawdata!K161,Mappings!$A$6:$B$250,2,false),rawdata!K161))</f>
        <v>type_interactive</v>
      </c>
      <c r="K161" s="2" t="str">
        <f>if(isblank(rawdata!L161),"",if(countif(Mappings!$A$6:$A$250,"="&amp;rawdata!L161)&gt;0,vlookup(rawdata!L161,Mappings!$A$6:$B$250,2,false),rawdata!L161))</f>
        <v>gear_screen</v>
      </c>
      <c r="L161" s="2" t="str">
        <f>if(isblank(rawdata!M161),"",if(countif(Mappings!$A$6:$A$250,"="&amp;rawdata!M161)&gt;0,vlookup(rawdata!M161,Mappings!$A$6:$B$250,2,false),rawdata!M161))</f>
        <v>function_touch</v>
      </c>
      <c r="M161" s="2" t="str">
        <f>if(isblank(rawdata!N161),"",if(countif(Mappings!$A$6:$A$250,"="&amp;rawdata!N161)&gt;0,vlookup(rawdata!N161,Mappings!$A$6:$B$250,2,false),rawdata!N161))</f>
        <v>gear_screen</v>
      </c>
      <c r="N161" s="2" t="str">
        <f>if(isblank(rawdata!O161),"",if(countif(Mappings!$A$6:$A$250,"="&amp;rawdata!O161)&gt;0,vlookup(rawdata!O161,Mappings!$A$6:$B$250,2,false),rawdata!O161))</f>
        <v>theme_tech</v>
      </c>
      <c r="O161" s="2" t="str">
        <f>if(isblank(rawdata!P161),"",if(countif(Mappings!$A$6:$A$250,"="&amp;rawdata!P161)&gt;0,vlookup(rawdata!P161,Mappings!$A$6:$B$250,2,false),rawdata!P161))</f>
        <v>type_commercial</v>
      </c>
      <c r="P161" s="2" t="str">
        <f>if(isblank(rawdata!Q161),"",if(countif(Mappings!$A$6:$A$250,"="&amp;rawdata!Q161)&gt;0,vlookup(rawdata!Q161,Mappings!$A$6:$B$250,2,false),rawdata!Q161))</f>
        <v>tech_screen</v>
      </c>
      <c r="Q161" s="2" t="str">
        <f>if(isblank(rawdata!R161),"",if(countif(Mappings!$A$6:$A$250,"="&amp;rawdata!R161)&gt;0,vlookup(rawdata!R161,Mappings!$A$6:$B$250,2,false),rawdata!R161))</f>
        <v/>
      </c>
      <c r="R161" s="2" t="str">
        <f>if(isblank(rawdata!S161),"",if(countif(Mappings!$A$6:$A$250,"="&amp;rawdata!S161)&gt;0,vlookup(rawdata!S161,Mappings!$A$6:$B$250,2,false),rawdata!S161))</f>
        <v/>
      </c>
      <c r="S161" s="2" t="str">
        <f>if(isblank(rawdata!T161),"",if(countif(Mappings!$A$6:$A$250,"="&amp;rawdata!T161)&gt;0,vlookup(rawdata!T161,Mappings!$A$6:$B$250,2,false),rawdata!T161))</f>
        <v/>
      </c>
      <c r="T161" s="2" t="str">
        <f>if(isblank(rawdata!U161),"",if(countif(Mappings!$A$6:$A$250,"="&amp;rawdata!U161)&gt;0,vlookup(rawdata!U161,Mappings!$A$6:$B$250,2,false),rawdata!U161))</f>
        <v/>
      </c>
      <c r="U161" s="2" t="str">
        <f>if(isblank(rawdata!V161),"",if(countif(Mappings!$A$6:$A$250,"="&amp;rawdata!V161)&gt;0,vlookup(rawdata!V161,Mappings!$A$6:$B$250,2,false),rawdata!V161))</f>
        <v/>
      </c>
      <c r="V161" s="2" t="str">
        <f>if(isblank(rawdata!W161),"",if(countif(Mappings!$A$6:$A$250,"="&amp;rawdata!W161)&gt;0,vlookup(rawdata!W161,Mappings!$A$6:$B$250,2,false),rawdata!W161))</f>
        <v/>
      </c>
      <c r="W161" s="2" t="str">
        <f>if(isblank(rawdata!X161),"",if(countif(Mappings!$A$6:$A$250,"="&amp;rawdata!X161)&gt;0,vlookup(rawdata!X161,Mappings!$A$6:$B$250,2,false),rawdata!X161))</f>
        <v/>
      </c>
      <c r="X161" s="2" t="str">
        <f>if(isblank(rawdata!Y161),"",if(countif(Mappings!$A$6:$A$250,"="&amp;rawdata!Y161)&gt;0,vlookup(rawdata!Y161,Mappings!$A$6:$B$250,2,false),rawdata!Y161))</f>
        <v/>
      </c>
      <c r="Y161" s="2" t="str">
        <f>if(isblank(rawdata!Z161),"",if(countif(Mappings!$A$6:$A$250,"="&amp;rawdata!Z161)&gt;0,vlookup(rawdata!Z161,Mappings!$A$6:$B$250,2,false),rawdata!Z161))</f>
        <v/>
      </c>
      <c r="Z161" s="2" t="str">
        <f>if(isblank(rawdata!AA161),"",if(countif(Mappings!$A$6:$A$250,"="&amp;rawdata!AA161)&gt;0,vlookup(rawdata!AA161,Mappings!$A$6:$B$250,2,false),rawdata!AA161))</f>
        <v/>
      </c>
      <c r="AA161" s="2" t="str">
        <f>if(isblank(rawdata!AB161),"",if(countif(Mappings!$A$6:$A$250,"="&amp;rawdata!AB161)&gt;0,vlookup(rawdata!AB161,Mappings!$A$6:$B$250,2,false),rawdata!AB161))</f>
        <v/>
      </c>
    </row>
    <row r="162">
      <c r="B162" s="2" t="str">
        <f>rawdata!C162</f>
        <v>Multi-touch Fluid Pong</v>
      </c>
      <c r="C162" s="2" t="str">
        <f>rawdata!D162</f>
        <v>InteractiveLab</v>
      </c>
      <c r="D162" s="2" t="str">
        <f>rawdata!E162</f>
        <v>Multi-touch table at FlashGAMM 2011 conference in Moscow featuring multiuser Pong game. Written in Scala/Processing using MSA Fluid library.</v>
      </c>
      <c r="E162" s="11" t="str">
        <f>rawdata!F162</f>
        <v>http://www.interactivelab.ru/Multi-touch-Fluid-Pong</v>
      </c>
      <c r="F162" s="2" t="str">
        <f>rawdata!G162</f>
        <v/>
      </c>
      <c r="G162" s="2" t="str">
        <f>rawdata!H162</f>
        <v>2011</v>
      </c>
      <c r="H162" s="2" t="str">
        <f>rawdata!I162</f>
        <v>Moscow, Russia</v>
      </c>
      <c r="I162" s="2" t="str">
        <f>if(isblank(rawdata!J162),"",if(countif(Mappings!$A$6:$A$250,"="&amp;rawdata!J162)&gt;0,vlookup(rawdata!J162,Mappings!$A$6:$B$250,2,false),rawdata!J162))</f>
        <v>form_game</v>
      </c>
      <c r="J162" s="2" t="str">
        <f>if(isblank(rawdata!K162),"",if(countif(Mappings!$A$6:$A$250,"="&amp;rawdata!K162)&gt;0,vlookup(rawdata!K162,Mappings!$A$6:$B$250,2,false),rawdata!K162))</f>
        <v>function_touch</v>
      </c>
      <c r="K162" s="2" t="str">
        <f>if(isblank(rawdata!L162),"",if(countif(Mappings!$A$6:$A$250,"="&amp;rawdata!L162)&gt;0,vlookup(rawdata!L162,Mappings!$A$6:$B$250,2,false),rawdata!L162))</f>
        <v>gear_screen</v>
      </c>
      <c r="L162" s="2" t="str">
        <f>if(isblank(rawdata!M162),"",if(countif(Mappings!$A$6:$A$250,"="&amp;rawdata!M162)&gt;0,vlookup(rawdata!M162,Mappings!$A$6:$B$250,2,false),rawdata!M162))</f>
        <v>tech_screen</v>
      </c>
      <c r="M162" s="2" t="str">
        <f>if(isblank(rawdata!N162),"",if(countif(Mappings!$A$6:$A$250,"="&amp;rawdata!N162)&gt;0,vlookup(rawdata!N162,Mappings!$A$6:$B$250,2,false),rawdata!N162))</f>
        <v>gear_screen</v>
      </c>
      <c r="N162" s="2" t="str">
        <f>if(isblank(rawdata!O162),"",if(countif(Mappings!$A$6:$A$250,"="&amp;rawdata!O162)&gt;0,vlookup(rawdata!O162,Mappings!$A$6:$B$250,2,false),rawdata!O162))</f>
        <v>theme_tech</v>
      </c>
      <c r="O162" s="2" t="str">
        <f>if(isblank(rawdata!P162),"",if(countif(Mappings!$A$6:$A$250,"="&amp;rawdata!P162)&gt;0,vlookup(rawdata!P162,Mappings!$A$6:$B$250,2,false),rawdata!P162))</f>
        <v>type_commercial</v>
      </c>
      <c r="P162" s="2" t="str">
        <f>if(isblank(rawdata!Q162),"",if(countif(Mappings!$A$6:$A$250,"="&amp;rawdata!Q162)&gt;0,vlookup(rawdata!Q162,Mappings!$A$6:$B$250,2,false),rawdata!Q162))</f>
        <v>tech_screen</v>
      </c>
      <c r="Q162" s="2" t="str">
        <f>if(isblank(rawdata!R162),"",if(countif(Mappings!$A$6:$A$250,"="&amp;rawdata!R162)&gt;0,vlookup(rawdata!R162,Mappings!$A$6:$B$250,2,false),rawdata!R162))</f>
        <v/>
      </c>
      <c r="R162" s="2" t="str">
        <f>if(isblank(rawdata!S162),"",if(countif(Mappings!$A$6:$A$250,"="&amp;rawdata!S162)&gt;0,vlookup(rawdata!S162,Mappings!$A$6:$B$250,2,false),rawdata!S162))</f>
        <v/>
      </c>
      <c r="S162" s="2" t="str">
        <f>if(isblank(rawdata!T162),"",if(countif(Mappings!$A$6:$A$250,"="&amp;rawdata!T162)&gt;0,vlookup(rawdata!T162,Mappings!$A$6:$B$250,2,false),rawdata!T162))</f>
        <v/>
      </c>
      <c r="T162" s="2" t="str">
        <f>if(isblank(rawdata!U162),"",if(countif(Mappings!$A$6:$A$250,"="&amp;rawdata!U162)&gt;0,vlookup(rawdata!U162,Mappings!$A$6:$B$250,2,false),rawdata!U162))</f>
        <v/>
      </c>
      <c r="U162" s="2" t="str">
        <f>if(isblank(rawdata!V162),"",if(countif(Mappings!$A$6:$A$250,"="&amp;rawdata!V162)&gt;0,vlookup(rawdata!V162,Mappings!$A$6:$B$250,2,false),rawdata!V162))</f>
        <v/>
      </c>
      <c r="V162" s="2" t="str">
        <f>if(isblank(rawdata!W162),"",if(countif(Mappings!$A$6:$A$250,"="&amp;rawdata!W162)&gt;0,vlookup(rawdata!W162,Mappings!$A$6:$B$250,2,false),rawdata!W162))</f>
        <v/>
      </c>
      <c r="W162" s="2" t="str">
        <f>if(isblank(rawdata!X162),"",if(countif(Mappings!$A$6:$A$250,"="&amp;rawdata!X162)&gt;0,vlookup(rawdata!X162,Mappings!$A$6:$B$250,2,false),rawdata!X162))</f>
        <v/>
      </c>
      <c r="X162" s="2" t="str">
        <f>if(isblank(rawdata!Y162),"",if(countif(Mappings!$A$6:$A$250,"="&amp;rawdata!Y162)&gt;0,vlookup(rawdata!Y162,Mappings!$A$6:$B$250,2,false),rawdata!Y162))</f>
        <v/>
      </c>
      <c r="Y162" s="2" t="str">
        <f>if(isblank(rawdata!Z162),"",if(countif(Mappings!$A$6:$A$250,"="&amp;rawdata!Z162)&gt;0,vlookup(rawdata!Z162,Mappings!$A$6:$B$250,2,false),rawdata!Z162))</f>
        <v/>
      </c>
      <c r="Z162" s="2" t="str">
        <f>if(isblank(rawdata!AA162),"",if(countif(Mappings!$A$6:$A$250,"="&amp;rawdata!AA162)&gt;0,vlookup(rawdata!AA162,Mappings!$A$6:$B$250,2,false),rawdata!AA162))</f>
        <v/>
      </c>
      <c r="AA162" s="2" t="str">
        <f>if(isblank(rawdata!AB162),"",if(countif(Mappings!$A$6:$A$250,"="&amp;rawdata!AB162)&gt;0,vlookup(rawdata!AB162,Mappings!$A$6:$B$250,2,false),rawdata!AB162))</f>
        <v/>
      </c>
    </row>
    <row r="163">
      <c r="B163" s="2" t="str">
        <f>rawdata!C163</f>
        <v>Microsoft Incredible Mashine</v>
      </c>
      <c r="C163" s="2" t="str">
        <f>rawdata!D163</f>
        <v>InteractiveLab</v>
      </c>
      <c r="D163" s="2" t="str">
        <f>rawdata!E163</f>
        <v>At the request of Microsoft, and release of the new Microsoft Visual Studio 2010, the products have been invented, developed and implemented a project called Incredible Mashine. On the table was specially assembled to the actuator installation that are managed through the removal of Visual Studio 2010 from anywhere in the world. Participants receive a certain time access to the software that controls the mechanisms, could, change system settings, bring it to correctly perform a sequence of actions.</v>
      </c>
      <c r="E163" s="11" t="str">
        <f>rawdata!F163</f>
        <v>http://www.interactivelab.ru/Microsoft-Incredible-Mashine</v>
      </c>
      <c r="F163" s="2" t="str">
        <f>rawdata!G163</f>
        <v/>
      </c>
      <c r="G163" s="2" t="str">
        <f>rawdata!H163</f>
        <v>2010</v>
      </c>
      <c r="H163" s="2" t="str">
        <f>rawdata!I163</f>
        <v>Moscow, Russia</v>
      </c>
      <c r="I163" s="2" t="str">
        <f>if(isblank(rawdata!J163),"",if(countif(Mappings!$A$6:$A$250,"="&amp;rawdata!J163)&gt;0,vlookup(rawdata!J163,Mappings!$A$6:$B$250,2,false),rawdata!J163))</f>
        <v>form_game</v>
      </c>
      <c r="J163" s="2" t="str">
        <f>if(isblank(rawdata!K163),"",if(countif(Mappings!$A$6:$A$250,"="&amp;rawdata!K163)&gt;0,vlookup(rawdata!K163,Mappings!$A$6:$B$250,2,false),rawdata!K163))</f>
        <v>function_touch</v>
      </c>
      <c r="K163" s="2" t="str">
        <f>if(isblank(rawdata!L163),"",if(countif(Mappings!$A$6:$A$250,"="&amp;rawdata!L163)&gt;0,vlookup(rawdata!L163,Mappings!$A$6:$B$250,2,false),rawdata!L163))</f>
        <v>gear_screen</v>
      </c>
      <c r="L163" s="2" t="str">
        <f>if(isblank(rawdata!M163),"",if(countif(Mappings!$A$6:$A$250,"="&amp;rawdata!M163)&gt;0,vlookup(rawdata!M163,Mappings!$A$6:$B$250,2,false),rawdata!M163))</f>
        <v/>
      </c>
      <c r="M163" s="2" t="str">
        <f>if(isblank(rawdata!N163),"",if(countif(Mappings!$A$6:$A$250,"="&amp;rawdata!N163)&gt;0,vlookup(rawdata!N163,Mappings!$A$6:$B$250,2,false),rawdata!N163))</f>
        <v>gear_screen</v>
      </c>
      <c r="N163" s="2" t="str">
        <f>if(isblank(rawdata!O163),"",if(countif(Mappings!$A$6:$A$250,"="&amp;rawdata!O163)&gt;0,vlookup(rawdata!O163,Mappings!$A$6:$B$250,2,false),rawdata!O163))</f>
        <v>theme_tech</v>
      </c>
      <c r="O163" s="2" t="str">
        <f>if(isblank(rawdata!P163),"",if(countif(Mappings!$A$6:$A$250,"="&amp;rawdata!P163)&gt;0,vlookup(rawdata!P163,Mappings!$A$6:$B$250,2,false),rawdata!P163))</f>
        <v>type_commercial</v>
      </c>
      <c r="P163" s="2" t="str">
        <f>if(isblank(rawdata!Q163),"",if(countif(Mappings!$A$6:$A$250,"="&amp;rawdata!Q163)&gt;0,vlookup(rawdata!Q163,Mappings!$A$6:$B$250,2,false),rawdata!Q163))</f>
        <v>tech_screen</v>
      </c>
      <c r="Q163" s="2" t="str">
        <f>if(isblank(rawdata!R163),"",if(countif(Mappings!$A$6:$A$250,"="&amp;rawdata!R163)&gt;0,vlookup(rawdata!R163,Mappings!$A$6:$B$250,2,false),rawdata!R163))</f>
        <v/>
      </c>
      <c r="R163" s="2" t="str">
        <f>if(isblank(rawdata!S163),"",if(countif(Mappings!$A$6:$A$250,"="&amp;rawdata!S163)&gt;0,vlookup(rawdata!S163,Mappings!$A$6:$B$250,2,false),rawdata!S163))</f>
        <v/>
      </c>
      <c r="S163" s="2" t="str">
        <f>if(isblank(rawdata!T163),"",if(countif(Mappings!$A$6:$A$250,"="&amp;rawdata!T163)&gt;0,vlookup(rawdata!T163,Mappings!$A$6:$B$250,2,false),rawdata!T163))</f>
        <v/>
      </c>
      <c r="T163" s="2" t="str">
        <f>if(isblank(rawdata!U163),"",if(countif(Mappings!$A$6:$A$250,"="&amp;rawdata!U163)&gt;0,vlookup(rawdata!U163,Mappings!$A$6:$B$250,2,false),rawdata!U163))</f>
        <v/>
      </c>
      <c r="U163" s="2" t="str">
        <f>if(isblank(rawdata!V163),"",if(countif(Mappings!$A$6:$A$250,"="&amp;rawdata!V163)&gt;0,vlookup(rawdata!V163,Mappings!$A$6:$B$250,2,false),rawdata!V163))</f>
        <v/>
      </c>
      <c r="V163" s="2" t="str">
        <f>if(isblank(rawdata!W163),"",if(countif(Mappings!$A$6:$A$250,"="&amp;rawdata!W163)&gt;0,vlookup(rawdata!W163,Mappings!$A$6:$B$250,2,false),rawdata!W163))</f>
        <v/>
      </c>
      <c r="W163" s="2" t="str">
        <f>if(isblank(rawdata!X163),"",if(countif(Mappings!$A$6:$A$250,"="&amp;rawdata!X163)&gt;0,vlookup(rawdata!X163,Mappings!$A$6:$B$250,2,false),rawdata!X163))</f>
        <v/>
      </c>
      <c r="X163" s="2" t="str">
        <f>if(isblank(rawdata!Y163),"",if(countif(Mappings!$A$6:$A$250,"="&amp;rawdata!Y163)&gt;0,vlookup(rawdata!Y163,Mappings!$A$6:$B$250,2,false),rawdata!Y163))</f>
        <v/>
      </c>
      <c r="Y163" s="2" t="str">
        <f>if(isblank(rawdata!Z163),"",if(countif(Mappings!$A$6:$A$250,"="&amp;rawdata!Z163)&gt;0,vlookup(rawdata!Z163,Mappings!$A$6:$B$250,2,false),rawdata!Z163))</f>
        <v/>
      </c>
      <c r="Z163" s="2" t="str">
        <f>if(isblank(rawdata!AA163),"",if(countif(Mappings!$A$6:$A$250,"="&amp;rawdata!AA163)&gt;0,vlookup(rawdata!AA163,Mappings!$A$6:$B$250,2,false),rawdata!AA163))</f>
        <v/>
      </c>
      <c r="AA163" s="2" t="str">
        <f>if(isblank(rawdata!AB163),"",if(countif(Mappings!$A$6:$A$250,"="&amp;rawdata!AB163)&gt;0,vlookup(rawdata!AB163,Mappings!$A$6:$B$250,2,false),rawdata!AB163))</f>
        <v/>
      </c>
    </row>
    <row r="164">
      <c r="B164" s="2" t="str">
        <f>rawdata!C164</f>
        <v>JSC "Russian Railways"</v>
      </c>
      <c r="C164" s="2" t="str">
        <f>rawdata!D164</f>
        <v>InteractiveLab</v>
      </c>
      <c r="D164" s="2" t="str">
        <f>rawdata!E164</f>
        <v>During the exhibition ITM 2010 in Moscow and ITP in 2010 in Berlin , the company OJSC " Russian Railways" , as the main design element of the information booth , used mobile complexes multitouch walls 1.7h1.3 m . , Our company production. All programming and development of the presentation catalog of all the tourist routes of Railways , an interactive map of Russia , as well as technical support, both in Moscow and in Berlin, were performed Interactive Lab specialists.</v>
      </c>
      <c r="E164" s="11" t="str">
        <f>rawdata!F164</f>
        <v>http://www.interactivelab.ru/OAO-RZD</v>
      </c>
      <c r="F164" s="2" t="str">
        <f>rawdata!G164</f>
        <v/>
      </c>
      <c r="G164" s="2" t="str">
        <f>rawdata!H164</f>
        <v>2010</v>
      </c>
      <c r="H164" s="2" t="str">
        <f>rawdata!I164</f>
        <v>Moscow, Russia</v>
      </c>
      <c r="I164" s="2" t="str">
        <f>if(isblank(rawdata!J164),"",if(countif(Mappings!$A$6:$A$250,"="&amp;rawdata!J164)&gt;0,vlookup(rawdata!J164,Mappings!$A$6:$B$250,2,false),rawdata!J164))</f>
        <v>form_installation</v>
      </c>
      <c r="J164" s="2" t="str">
        <f>if(isblank(rawdata!K164),"",if(countif(Mappings!$A$6:$A$250,"="&amp;rawdata!K164)&gt;0,vlookup(rawdata!K164,Mappings!$A$6:$B$250,2,false),rawdata!K164))</f>
        <v>type_interactive</v>
      </c>
      <c r="K164" s="2" t="str">
        <f>if(isblank(rawdata!L164),"",if(countif(Mappings!$A$6:$A$250,"="&amp;rawdata!L164)&gt;0,vlookup(rawdata!L164,Mappings!$A$6:$B$250,2,false),rawdata!L164))</f>
        <v>gear_screen</v>
      </c>
      <c r="L164" s="2" t="str">
        <f>if(isblank(rawdata!M164),"",if(countif(Mappings!$A$6:$A$250,"="&amp;rawdata!M164)&gt;0,vlookup(rawdata!M164,Mappings!$A$6:$B$250,2,false),rawdata!M164))</f>
        <v>function_touch</v>
      </c>
      <c r="M164" s="2" t="str">
        <f>if(isblank(rawdata!N164),"",if(countif(Mappings!$A$6:$A$250,"="&amp;rawdata!N164)&gt;0,vlookup(rawdata!N164,Mappings!$A$6:$B$250,2,false),rawdata!N164))</f>
        <v>gear_screen</v>
      </c>
      <c r="N164" s="2" t="str">
        <f>if(isblank(rawdata!O164),"",if(countif(Mappings!$A$6:$A$250,"="&amp;rawdata!O164)&gt;0,vlookup(rawdata!O164,Mappings!$A$6:$B$250,2,false),rawdata!O164))</f>
        <v>theme_tech</v>
      </c>
      <c r="O164" s="2" t="str">
        <f>if(isblank(rawdata!P164),"",if(countif(Mappings!$A$6:$A$250,"="&amp;rawdata!P164)&gt;0,vlookup(rawdata!P164,Mappings!$A$6:$B$250,2,false),rawdata!P164))</f>
        <v>type_commercial</v>
      </c>
      <c r="P164" s="2" t="str">
        <f>if(isblank(rawdata!Q164),"",if(countif(Mappings!$A$6:$A$250,"="&amp;rawdata!Q164)&gt;0,vlookup(rawdata!Q164,Mappings!$A$6:$B$250,2,false),rawdata!Q164))</f>
        <v>tech_screen</v>
      </c>
      <c r="Q164" s="2" t="str">
        <f>if(isblank(rawdata!R164),"",if(countif(Mappings!$A$6:$A$250,"="&amp;rawdata!R164)&gt;0,vlookup(rawdata!R164,Mappings!$A$6:$B$250,2,false),rawdata!R164))</f>
        <v/>
      </c>
      <c r="R164" s="2" t="str">
        <f>if(isblank(rawdata!S164),"",if(countif(Mappings!$A$6:$A$250,"="&amp;rawdata!S164)&gt;0,vlookup(rawdata!S164,Mappings!$A$6:$B$250,2,false),rawdata!S164))</f>
        <v/>
      </c>
      <c r="S164" s="2" t="str">
        <f>if(isblank(rawdata!T164),"",if(countif(Mappings!$A$6:$A$250,"="&amp;rawdata!T164)&gt;0,vlookup(rawdata!T164,Mappings!$A$6:$B$250,2,false),rawdata!T164))</f>
        <v/>
      </c>
      <c r="T164" s="2" t="str">
        <f>if(isblank(rawdata!U164),"",if(countif(Mappings!$A$6:$A$250,"="&amp;rawdata!U164)&gt;0,vlookup(rawdata!U164,Mappings!$A$6:$B$250,2,false),rawdata!U164))</f>
        <v/>
      </c>
      <c r="U164" s="2" t="str">
        <f>if(isblank(rawdata!V164),"",if(countif(Mappings!$A$6:$A$250,"="&amp;rawdata!V164)&gt;0,vlookup(rawdata!V164,Mappings!$A$6:$B$250,2,false),rawdata!V164))</f>
        <v/>
      </c>
      <c r="V164" s="2" t="str">
        <f>if(isblank(rawdata!W164),"",if(countif(Mappings!$A$6:$A$250,"="&amp;rawdata!W164)&gt;0,vlookup(rawdata!W164,Mappings!$A$6:$B$250,2,false),rawdata!W164))</f>
        <v/>
      </c>
      <c r="W164" s="2" t="str">
        <f>if(isblank(rawdata!X164),"",if(countif(Mappings!$A$6:$A$250,"="&amp;rawdata!X164)&gt;0,vlookup(rawdata!X164,Mappings!$A$6:$B$250,2,false),rawdata!X164))</f>
        <v/>
      </c>
      <c r="X164" s="2" t="str">
        <f>if(isblank(rawdata!Y164),"",if(countif(Mappings!$A$6:$A$250,"="&amp;rawdata!Y164)&gt;0,vlookup(rawdata!Y164,Mappings!$A$6:$B$250,2,false),rawdata!Y164))</f>
        <v/>
      </c>
      <c r="Y164" s="2" t="str">
        <f>if(isblank(rawdata!Z164),"",if(countif(Mappings!$A$6:$A$250,"="&amp;rawdata!Z164)&gt;0,vlookup(rawdata!Z164,Mappings!$A$6:$B$250,2,false),rawdata!Z164))</f>
        <v/>
      </c>
      <c r="Z164" s="2" t="str">
        <f>if(isblank(rawdata!AA164),"",if(countif(Mappings!$A$6:$A$250,"="&amp;rawdata!AA164)&gt;0,vlookup(rawdata!AA164,Mappings!$A$6:$B$250,2,false),rawdata!AA164))</f>
        <v/>
      </c>
      <c r="AA164" s="2" t="str">
        <f>if(isblank(rawdata!AB164),"",if(countif(Mappings!$A$6:$A$250,"="&amp;rawdata!AB164)&gt;0,vlookup(rawdata!AB164,Mappings!$A$6:$B$250,2,false),rawdata!AB164))</f>
        <v/>
      </c>
    </row>
    <row r="165">
      <c r="B165" s="2" t="str">
        <f>rawdata!C165</f>
        <v>Sony Ericsson w995</v>
      </c>
      <c r="C165" s="2" t="str">
        <f>rawdata!D165</f>
        <v>InteractiveLab</v>
      </c>
      <c r="D165" s="2" t="str">
        <f>rawdata!E165</f>
        <v>Special Programming , in which the key to start the presentation was the phone SonyEricsson w995, provide for the common device or multi-touch table .</v>
      </c>
      <c r="E165" s="11" t="str">
        <f>rawdata!F165</f>
        <v>http://www.interactivelab.ru/Sony-Ericsson-w995</v>
      </c>
      <c r="F165" s="2" t="str">
        <f>rawdata!G165</f>
        <v/>
      </c>
      <c r="G165" s="2" t="str">
        <f>rawdata!H165</f>
        <v>2009</v>
      </c>
      <c r="H165" s="2" t="str">
        <f>rawdata!I165</f>
        <v>Moscow, Russia</v>
      </c>
      <c r="I165" s="2" t="str">
        <f>if(isblank(rawdata!J165),"",if(countif(Mappings!$A$6:$A$250,"="&amp;rawdata!J165)&gt;0,vlookup(rawdata!J165,Mappings!$A$6:$B$250,2,false),rawdata!J165))</f>
        <v>type_interactive</v>
      </c>
      <c r="J165" s="2" t="str">
        <f>if(isblank(rawdata!K165),"",if(countif(Mappings!$A$6:$A$250,"="&amp;rawdata!K165)&gt;0,vlookup(rawdata!K165,Mappings!$A$6:$B$250,2,false),rawdata!K165))</f>
        <v>gear_screen</v>
      </c>
      <c r="K165" s="2" t="str">
        <f>if(isblank(rawdata!L165),"",if(countif(Mappings!$A$6:$A$250,"="&amp;rawdata!L165)&gt;0,vlookup(rawdata!L165,Mappings!$A$6:$B$250,2,false),rawdata!L165))</f>
        <v>function_touch</v>
      </c>
      <c r="L165" s="2" t="str">
        <f>if(isblank(rawdata!M165),"",if(countif(Mappings!$A$6:$A$250,"="&amp;rawdata!M165)&gt;0,vlookup(rawdata!M165,Mappings!$A$6:$B$250,2,false),rawdata!M165))</f>
        <v>form_installation</v>
      </c>
      <c r="M165" s="2" t="str">
        <f>if(isblank(rawdata!N165),"",if(countif(Mappings!$A$6:$A$250,"="&amp;rawdata!N165)&gt;0,vlookup(rawdata!N165,Mappings!$A$6:$B$250,2,false),rawdata!N165))</f>
        <v>gear_screen</v>
      </c>
      <c r="N165" s="2" t="str">
        <f>if(isblank(rawdata!O165),"",if(countif(Mappings!$A$6:$A$250,"="&amp;rawdata!O165)&gt;0,vlookup(rawdata!O165,Mappings!$A$6:$B$250,2,false),rawdata!O165))</f>
        <v>theme_tech</v>
      </c>
      <c r="O165" s="2" t="str">
        <f>if(isblank(rawdata!P165),"",if(countif(Mappings!$A$6:$A$250,"="&amp;rawdata!P165)&gt;0,vlookup(rawdata!P165,Mappings!$A$6:$B$250,2,false),rawdata!P165))</f>
        <v>type_commercial</v>
      </c>
      <c r="P165" s="2" t="str">
        <f>if(isblank(rawdata!Q165),"",if(countif(Mappings!$A$6:$A$250,"="&amp;rawdata!Q165)&gt;0,vlookup(rawdata!Q165,Mappings!$A$6:$B$250,2,false),rawdata!Q165))</f>
        <v>tech_screen</v>
      </c>
      <c r="Q165" s="2" t="str">
        <f>if(isblank(rawdata!R165),"",if(countif(Mappings!$A$6:$A$250,"="&amp;rawdata!R165)&gt;0,vlookup(rawdata!R165,Mappings!$A$6:$B$250,2,false),rawdata!R165))</f>
        <v/>
      </c>
      <c r="R165" s="2" t="str">
        <f>if(isblank(rawdata!S165),"",if(countif(Mappings!$A$6:$A$250,"="&amp;rawdata!S165)&gt;0,vlookup(rawdata!S165,Mappings!$A$6:$B$250,2,false),rawdata!S165))</f>
        <v/>
      </c>
      <c r="S165" s="2" t="str">
        <f>if(isblank(rawdata!T165),"",if(countif(Mappings!$A$6:$A$250,"="&amp;rawdata!T165)&gt;0,vlookup(rawdata!T165,Mappings!$A$6:$B$250,2,false),rawdata!T165))</f>
        <v/>
      </c>
      <c r="T165" s="2" t="str">
        <f>if(isblank(rawdata!U165),"",if(countif(Mappings!$A$6:$A$250,"="&amp;rawdata!U165)&gt;0,vlookup(rawdata!U165,Mappings!$A$6:$B$250,2,false),rawdata!U165))</f>
        <v/>
      </c>
      <c r="U165" s="2" t="str">
        <f>if(isblank(rawdata!V165),"",if(countif(Mappings!$A$6:$A$250,"="&amp;rawdata!V165)&gt;0,vlookup(rawdata!V165,Mappings!$A$6:$B$250,2,false),rawdata!V165))</f>
        <v/>
      </c>
      <c r="V165" s="2" t="str">
        <f>if(isblank(rawdata!W165),"",if(countif(Mappings!$A$6:$A$250,"="&amp;rawdata!W165)&gt;0,vlookup(rawdata!W165,Mappings!$A$6:$B$250,2,false),rawdata!W165))</f>
        <v/>
      </c>
      <c r="W165" s="2" t="str">
        <f>if(isblank(rawdata!X165),"",if(countif(Mappings!$A$6:$A$250,"="&amp;rawdata!X165)&gt;0,vlookup(rawdata!X165,Mappings!$A$6:$B$250,2,false),rawdata!X165))</f>
        <v/>
      </c>
      <c r="X165" s="2" t="str">
        <f>if(isblank(rawdata!Y165),"",if(countif(Mappings!$A$6:$A$250,"="&amp;rawdata!Y165)&gt;0,vlookup(rawdata!Y165,Mappings!$A$6:$B$250,2,false),rawdata!Y165))</f>
        <v/>
      </c>
      <c r="Y165" s="2" t="str">
        <f>if(isblank(rawdata!Z165),"",if(countif(Mappings!$A$6:$A$250,"="&amp;rawdata!Z165)&gt;0,vlookup(rawdata!Z165,Mappings!$A$6:$B$250,2,false),rawdata!Z165))</f>
        <v/>
      </c>
      <c r="Z165" s="2" t="str">
        <f>if(isblank(rawdata!AA165),"",if(countif(Mappings!$A$6:$A$250,"="&amp;rawdata!AA165)&gt;0,vlookup(rawdata!AA165,Mappings!$A$6:$B$250,2,false),rawdata!AA165))</f>
        <v/>
      </c>
      <c r="AA165" s="2" t="str">
        <f>if(isblank(rawdata!AB165),"",if(countif(Mappings!$A$6:$A$250,"="&amp;rawdata!AB165)&gt;0,vlookup(rawdata!AB165,Mappings!$A$6:$B$250,2,false),rawdata!AB165))</f>
        <v/>
      </c>
    </row>
    <row r="166">
      <c r="B166" s="2" t="str">
        <f>rawdata!C166</f>
        <v>Unilever Russia</v>
      </c>
      <c r="C166" s="2" t="str">
        <f>rawdata!D166</f>
        <v>InteractiveLab</v>
      </c>
      <c r="D166" s="2" t="str">
        <f>rawdata!E166</f>
        <v>For corporate strategic meeting at which discussed the development of the company's products used multitouch table with a specially developed by us in the content millitari style , interactive map of the fighting.</v>
      </c>
      <c r="E166" s="11" t="str">
        <f>rawdata!F166</f>
        <v>http://www.interactivelab.ru/Unilever-Russia</v>
      </c>
      <c r="F166" s="2" t="str">
        <f>rawdata!G166</f>
        <v/>
      </c>
      <c r="G166" s="2" t="str">
        <f>rawdata!H166</f>
        <v>2009</v>
      </c>
      <c r="H166" s="2" t="str">
        <f>rawdata!I166</f>
        <v>Moscow, Russia</v>
      </c>
      <c r="I166" s="2" t="str">
        <f>if(isblank(rawdata!J166),"",if(countif(Mappings!$A$6:$A$250,"="&amp;rawdata!J166)&gt;0,vlookup(rawdata!J166,Mappings!$A$6:$B$250,2,false),rawdata!J166))</f>
        <v>type_interactive</v>
      </c>
      <c r="J166" s="2" t="str">
        <f>if(isblank(rawdata!K166),"",if(countif(Mappings!$A$6:$A$250,"="&amp;rawdata!K166)&gt;0,vlookup(rawdata!K166,Mappings!$A$6:$B$250,2,false),rawdata!K166))</f>
        <v>gear_screen</v>
      </c>
      <c r="K166" s="2" t="str">
        <f>if(isblank(rawdata!L166),"",if(countif(Mappings!$A$6:$A$250,"="&amp;rawdata!L166)&gt;0,vlookup(rawdata!L166,Mappings!$A$6:$B$250,2,false),rawdata!L166))</f>
        <v>function_touch</v>
      </c>
      <c r="L166" s="2" t="str">
        <f>if(isblank(rawdata!M166),"",if(countif(Mappings!$A$6:$A$250,"="&amp;rawdata!M166)&gt;0,vlookup(rawdata!M166,Mappings!$A$6:$B$250,2,false),rawdata!M166))</f>
        <v>form_installation</v>
      </c>
      <c r="M166" s="2" t="str">
        <f>if(isblank(rawdata!N166),"",if(countif(Mappings!$A$6:$A$250,"="&amp;rawdata!N166)&gt;0,vlookup(rawdata!N166,Mappings!$A$6:$B$250,2,false),rawdata!N166))</f>
        <v>gear_screen</v>
      </c>
      <c r="N166" s="2" t="str">
        <f>if(isblank(rawdata!O166),"",if(countif(Mappings!$A$6:$A$250,"="&amp;rawdata!O166)&gt;0,vlookup(rawdata!O166,Mappings!$A$6:$B$250,2,false),rawdata!O166))</f>
        <v>theme_tech</v>
      </c>
      <c r="O166" s="2" t="str">
        <f>if(isblank(rawdata!P166),"",if(countif(Mappings!$A$6:$A$250,"="&amp;rawdata!P166)&gt;0,vlookup(rawdata!P166,Mappings!$A$6:$B$250,2,false),rawdata!P166))</f>
        <v>type_commercial</v>
      </c>
      <c r="P166" s="2" t="str">
        <f>if(isblank(rawdata!Q166),"",if(countif(Mappings!$A$6:$A$250,"="&amp;rawdata!Q166)&gt;0,vlookup(rawdata!Q166,Mappings!$A$6:$B$250,2,false),rawdata!Q166))</f>
        <v>tech_screen</v>
      </c>
      <c r="Q166" s="2" t="str">
        <f>if(isblank(rawdata!R166),"",if(countif(Mappings!$A$6:$A$250,"="&amp;rawdata!R166)&gt;0,vlookup(rawdata!R166,Mappings!$A$6:$B$250,2,false),rawdata!R166))</f>
        <v/>
      </c>
      <c r="R166" s="2" t="str">
        <f>if(isblank(rawdata!S166),"",if(countif(Mappings!$A$6:$A$250,"="&amp;rawdata!S166)&gt;0,vlookup(rawdata!S166,Mappings!$A$6:$B$250,2,false),rawdata!S166))</f>
        <v/>
      </c>
      <c r="S166" s="2" t="str">
        <f>if(isblank(rawdata!T166),"",if(countif(Mappings!$A$6:$A$250,"="&amp;rawdata!T166)&gt;0,vlookup(rawdata!T166,Mappings!$A$6:$B$250,2,false),rawdata!T166))</f>
        <v/>
      </c>
      <c r="T166" s="2" t="str">
        <f>if(isblank(rawdata!U166),"",if(countif(Mappings!$A$6:$A$250,"="&amp;rawdata!U166)&gt;0,vlookup(rawdata!U166,Mappings!$A$6:$B$250,2,false),rawdata!U166))</f>
        <v/>
      </c>
      <c r="U166" s="2" t="str">
        <f>if(isblank(rawdata!V166),"",if(countif(Mappings!$A$6:$A$250,"="&amp;rawdata!V166)&gt;0,vlookup(rawdata!V166,Mappings!$A$6:$B$250,2,false),rawdata!V166))</f>
        <v/>
      </c>
      <c r="V166" s="2" t="str">
        <f>if(isblank(rawdata!W166),"",if(countif(Mappings!$A$6:$A$250,"="&amp;rawdata!W166)&gt;0,vlookup(rawdata!W166,Mappings!$A$6:$B$250,2,false),rawdata!W166))</f>
        <v/>
      </c>
      <c r="W166" s="2" t="str">
        <f>if(isblank(rawdata!X166),"",if(countif(Mappings!$A$6:$A$250,"="&amp;rawdata!X166)&gt;0,vlookup(rawdata!X166,Mappings!$A$6:$B$250,2,false),rawdata!X166))</f>
        <v/>
      </c>
      <c r="X166" s="2" t="str">
        <f>if(isblank(rawdata!Y166),"",if(countif(Mappings!$A$6:$A$250,"="&amp;rawdata!Y166)&gt;0,vlookup(rawdata!Y166,Mappings!$A$6:$B$250,2,false),rawdata!Y166))</f>
        <v/>
      </c>
      <c r="Y166" s="2" t="str">
        <f>if(isblank(rawdata!Z166),"",if(countif(Mappings!$A$6:$A$250,"="&amp;rawdata!Z166)&gt;0,vlookup(rawdata!Z166,Mappings!$A$6:$B$250,2,false),rawdata!Z166))</f>
        <v/>
      </c>
      <c r="Z166" s="2" t="str">
        <f>if(isblank(rawdata!AA166),"",if(countif(Mappings!$A$6:$A$250,"="&amp;rawdata!AA166)&gt;0,vlookup(rawdata!AA166,Mappings!$A$6:$B$250,2,false),rawdata!AA166))</f>
        <v/>
      </c>
      <c r="AA166" s="2" t="str">
        <f>if(isblank(rawdata!AB166),"",if(countif(Mappings!$A$6:$A$250,"="&amp;rawdata!AB166)&gt;0,vlookup(rawdata!AB166,Mappings!$A$6:$B$250,2,false),rawdata!AB166))</f>
        <v/>
      </c>
    </row>
    <row r="167">
      <c r="B167" s="2" t="str">
        <f>rawdata!C167</f>
        <v>Volkswagen Scirocco 100" Multitouch</v>
      </c>
      <c r="C167" s="2" t="str">
        <f>rawdata!D167</f>
        <v>InteractiveLab</v>
      </c>
      <c r="D167" s="2" t="str">
        <f>rawdata!E167</f>
        <v>May 28, 2009 , took place the presentation of the Russian Volkswagen Scirocco III, is titled "Architecture of the Wind ." For the presentation of the new Volkswagen Scirocco III were developed and produced interactive multitouch wall , with detailed presentation of the individual units to the car, and a table , with a special game application «Nürburgring Racing».</v>
      </c>
      <c r="E167" s="11" t="str">
        <f>rawdata!F167</f>
        <v>http://www.interactivelab.ru/Volkswagen-Scirocco-100-Multitouch</v>
      </c>
      <c r="F167" s="2" t="str">
        <f>rawdata!G167</f>
        <v/>
      </c>
      <c r="G167" s="2" t="str">
        <f>rawdata!H167</f>
        <v>2009</v>
      </c>
      <c r="H167" s="2" t="str">
        <f>rawdata!I167</f>
        <v>Moscow, Russia</v>
      </c>
      <c r="I167" s="2" t="str">
        <f>if(isblank(rawdata!J167),"",if(countif(Mappings!$A$6:$A$250,"="&amp;rawdata!J167)&gt;0,vlookup(rawdata!J167,Mappings!$A$6:$B$250,2,false),rawdata!J167))</f>
        <v>type_interactive</v>
      </c>
      <c r="J167" s="2" t="str">
        <f>if(isblank(rawdata!K167),"",if(countif(Mappings!$A$6:$A$250,"="&amp;rawdata!K167)&gt;0,vlookup(rawdata!K167,Mappings!$A$6:$B$250,2,false),rawdata!K167))</f>
        <v>gear_screen</v>
      </c>
      <c r="K167" s="2" t="str">
        <f>if(isblank(rawdata!L167),"",if(countif(Mappings!$A$6:$A$250,"="&amp;rawdata!L167)&gt;0,vlookup(rawdata!L167,Mappings!$A$6:$B$250,2,false),rawdata!L167))</f>
        <v>function_touch</v>
      </c>
      <c r="L167" s="2" t="str">
        <f>if(isblank(rawdata!M167),"",if(countif(Mappings!$A$6:$A$250,"="&amp;rawdata!M167)&gt;0,vlookup(rawdata!M167,Mappings!$A$6:$B$250,2,false),rawdata!M167))</f>
        <v>tech_screen</v>
      </c>
      <c r="M167" s="2" t="str">
        <f>if(isblank(rawdata!N167),"",if(countif(Mappings!$A$6:$A$250,"="&amp;rawdata!N167)&gt;0,vlookup(rawdata!N167,Mappings!$A$6:$B$250,2,false),rawdata!N167))</f>
        <v>gear_screen</v>
      </c>
      <c r="N167" s="2" t="str">
        <f>if(isblank(rawdata!O167),"",if(countif(Mappings!$A$6:$A$250,"="&amp;rawdata!O167)&gt;0,vlookup(rawdata!O167,Mappings!$A$6:$B$250,2,false),rawdata!O167))</f>
        <v>theme_tech</v>
      </c>
      <c r="O167" s="2" t="str">
        <f>if(isblank(rawdata!P167),"",if(countif(Mappings!$A$6:$A$250,"="&amp;rawdata!P167)&gt;0,vlookup(rawdata!P167,Mappings!$A$6:$B$250,2,false),rawdata!P167))</f>
        <v>type_commercial</v>
      </c>
      <c r="P167" s="2" t="str">
        <f>if(isblank(rawdata!M167),"",if(countif(Mappings!$A$6:$A$250,"="&amp;rawdata!M167)&gt;0,vlookup(rawdata!M167,Mappings!$A$6:$B$250,2,false),rawdata!M167))</f>
        <v>tech_screen</v>
      </c>
      <c r="Q167" s="2" t="str">
        <f>if(isblank(rawdata!R167),"",if(countif(Mappings!$A$6:$A$250,"="&amp;rawdata!R167)&gt;0,vlookup(rawdata!R167,Mappings!$A$6:$B$250,2,false),rawdata!R167))</f>
        <v/>
      </c>
      <c r="R167" s="2" t="str">
        <f>if(isblank(rawdata!S167),"",if(countif(Mappings!$A$6:$A$250,"="&amp;rawdata!S167)&gt;0,vlookup(rawdata!S167,Mappings!$A$6:$B$250,2,false),rawdata!S167))</f>
        <v/>
      </c>
      <c r="S167" s="2" t="str">
        <f>if(isblank(rawdata!T167),"",if(countif(Mappings!$A$6:$A$250,"="&amp;rawdata!T167)&gt;0,vlookup(rawdata!T167,Mappings!$A$6:$B$250,2,false),rawdata!T167))</f>
        <v/>
      </c>
      <c r="T167" s="2" t="str">
        <f>if(isblank(rawdata!U167),"",if(countif(Mappings!$A$6:$A$250,"="&amp;rawdata!U167)&gt;0,vlookup(rawdata!U167,Mappings!$A$6:$B$250,2,false),rawdata!U167))</f>
        <v/>
      </c>
      <c r="U167" s="2" t="str">
        <f>if(isblank(rawdata!V167),"",if(countif(Mappings!$A$6:$A$250,"="&amp;rawdata!V167)&gt;0,vlookup(rawdata!V167,Mappings!$A$6:$B$250,2,false),rawdata!V167))</f>
        <v/>
      </c>
      <c r="V167" s="2" t="str">
        <f>if(isblank(rawdata!W167),"",if(countif(Mappings!$A$6:$A$250,"="&amp;rawdata!W167)&gt;0,vlookup(rawdata!W167,Mappings!$A$6:$B$250,2,false),rawdata!W167))</f>
        <v/>
      </c>
      <c r="W167" s="2" t="str">
        <f>if(isblank(rawdata!X167),"",if(countif(Mappings!$A$6:$A$250,"="&amp;rawdata!X167)&gt;0,vlookup(rawdata!X167,Mappings!$A$6:$B$250,2,false),rawdata!X167))</f>
        <v/>
      </c>
      <c r="X167" s="2" t="str">
        <f>if(isblank(rawdata!Y167),"",if(countif(Mappings!$A$6:$A$250,"="&amp;rawdata!Y167)&gt;0,vlookup(rawdata!Y167,Mappings!$A$6:$B$250,2,false),rawdata!Y167))</f>
        <v/>
      </c>
      <c r="Y167" s="2" t="str">
        <f>if(isblank(rawdata!Z167),"",if(countif(Mappings!$A$6:$A$250,"="&amp;rawdata!Z167)&gt;0,vlookup(rawdata!Z167,Mappings!$A$6:$B$250,2,false),rawdata!Z167))</f>
        <v/>
      </c>
      <c r="Z167" s="2" t="str">
        <f>if(isblank(rawdata!AA167),"",if(countif(Mappings!$A$6:$A$250,"="&amp;rawdata!AA167)&gt;0,vlookup(rawdata!AA167,Mappings!$A$6:$B$250,2,false),rawdata!AA167))</f>
        <v/>
      </c>
      <c r="AA167" s="2" t="str">
        <f>if(isblank(rawdata!AB167),"",if(countif(Mappings!$A$6:$A$250,"="&amp;rawdata!AB167)&gt;0,vlookup(rawdata!AB167,Mappings!$A$6:$B$250,2,false),rawdata!AB167))</f>
        <v/>
      </c>
    </row>
    <row r="168">
      <c r="B168" s="2" t="str">
        <f>rawdata!C168</f>
        <v>Ibar AbRaCaDaBrA</v>
      </c>
      <c r="C168" s="2" t="str">
        <f>rawdata!D168</f>
        <v>InteractiveLab</v>
      </c>
      <c r="D168" s="2" t="str">
        <f>rawdata!E168</f>
        <v>International festival of electronic music and media arts Abracadabra 2009 .</v>
      </c>
      <c r="E168" s="11" t="str">
        <f>rawdata!F168</f>
        <v>http://www.interactivelab.ru/Ibar-AbRaCaDaBrA</v>
      </c>
      <c r="F168" s="2" t="str">
        <f>rawdata!G168</f>
        <v/>
      </c>
      <c r="G168" s="2" t="str">
        <f>rawdata!H168</f>
        <v>2009</v>
      </c>
      <c r="H168" s="2" t="str">
        <f>rawdata!I168</f>
        <v>Moscow, Russia</v>
      </c>
      <c r="I168" s="2" t="str">
        <f>if(isblank(rawdata!J168),"",if(countif(Mappings!$A$6:$A$250,"="&amp;rawdata!J168)&gt;0,vlookup(rawdata!J168,Mappings!$A$6:$B$250,2,false),rawdata!J168))</f>
        <v>type_interactive</v>
      </c>
      <c r="J168" s="2" t="str">
        <f>if(isblank(rawdata!K168),"",if(countif(Mappings!$A$6:$A$250,"="&amp;rawdata!K168)&gt;0,vlookup(rawdata!K168,Mappings!$A$6:$B$250,2,false),rawdata!K168))</f>
        <v>gear_screen</v>
      </c>
      <c r="K168" s="2" t="str">
        <f>if(isblank(rawdata!L168),"",if(countif(Mappings!$A$6:$A$250,"="&amp;rawdata!L168)&gt;0,vlookup(rawdata!L168,Mappings!$A$6:$B$250,2,false),rawdata!L168))</f>
        <v>function_touch</v>
      </c>
      <c r="L168" s="2" t="str">
        <f>if(isblank(rawdata!M168),"",if(countif(Mappings!$A$6:$A$250,"="&amp;rawdata!M168)&gt;0,vlookup(rawdata!M168,Mappings!$A$6:$B$250,2,false),rawdata!M168))</f>
        <v>form_projection</v>
      </c>
      <c r="M168" s="2" t="str">
        <f>if(isblank(rawdata!N168),"",if(countif(Mappings!$A$6:$A$250,"="&amp;rawdata!N168)&gt;0,vlookup(rawdata!N168,Mappings!$A$6:$B$250,2,false),rawdata!N168))</f>
        <v>theme_historical</v>
      </c>
      <c r="N168" s="2" t="str">
        <f>if(isblank(rawdata!O168),"",if(countif(Mappings!$A$6:$A$250,"="&amp;rawdata!O168)&gt;0,vlookup(rawdata!O168,Mappings!$A$6:$B$250,2,false),rawdata!O168))</f>
        <v>tech_screen</v>
      </c>
      <c r="O168" s="2" t="str">
        <f>if(isblank(rawdata!P168),"",if(countif(Mappings!$A$6:$A$250,"="&amp;rawdata!P168)&gt;0,vlookup(rawdata!P168,Mappings!$A$6:$B$250,2,false),rawdata!P168))</f>
        <v/>
      </c>
      <c r="P168" s="2" t="str">
        <f>if(isblank(rawdata!Q168),"",if(countif(Mappings!$A$6:$A$250,"="&amp;rawdata!Q168)&gt;0,vlookup(rawdata!Q168,Mappings!$A$6:$B$250,2,false),rawdata!Q168))</f>
        <v/>
      </c>
      <c r="Q168" s="2" t="str">
        <f>if(isblank(rawdata!R168),"",if(countif(Mappings!$A$6:$A$250,"="&amp;rawdata!R168)&gt;0,vlookup(rawdata!R168,Mappings!$A$6:$B$250,2,false),rawdata!R168))</f>
        <v/>
      </c>
      <c r="R168" s="2" t="str">
        <f>if(isblank(rawdata!S168),"",if(countif(Mappings!$A$6:$A$250,"="&amp;rawdata!S168)&gt;0,vlookup(rawdata!S168,Mappings!$A$6:$B$250,2,false),rawdata!S168))</f>
        <v/>
      </c>
      <c r="S168" s="2" t="str">
        <f>if(isblank(rawdata!T168),"",if(countif(Mappings!$A$6:$A$250,"="&amp;rawdata!T168)&gt;0,vlookup(rawdata!T168,Mappings!$A$6:$B$250,2,false),rawdata!T168))</f>
        <v/>
      </c>
      <c r="T168" s="2" t="str">
        <f>if(isblank(rawdata!U168),"",if(countif(Mappings!$A$6:$A$250,"="&amp;rawdata!U168)&gt;0,vlookup(rawdata!U168,Mappings!$A$6:$B$250,2,false),rawdata!U168))</f>
        <v/>
      </c>
      <c r="U168" s="2" t="str">
        <f>if(isblank(rawdata!V168),"",if(countif(Mappings!$A$6:$A$250,"="&amp;rawdata!V168)&gt;0,vlookup(rawdata!V168,Mappings!$A$6:$B$250,2,false),rawdata!V168))</f>
        <v/>
      </c>
      <c r="V168" s="2" t="str">
        <f>if(isblank(rawdata!W168),"",if(countif(Mappings!$A$6:$A$250,"="&amp;rawdata!W168)&gt;0,vlookup(rawdata!W168,Mappings!$A$6:$B$250,2,false),rawdata!W168))</f>
        <v/>
      </c>
      <c r="W168" s="2" t="str">
        <f>if(isblank(rawdata!X168),"",if(countif(Mappings!$A$6:$A$250,"="&amp;rawdata!X168)&gt;0,vlookup(rawdata!X168,Mappings!$A$6:$B$250,2,false),rawdata!X168))</f>
        <v/>
      </c>
      <c r="X168" s="2" t="str">
        <f>if(isblank(rawdata!Y168),"",if(countif(Mappings!$A$6:$A$250,"="&amp;rawdata!Y168)&gt;0,vlookup(rawdata!Y168,Mappings!$A$6:$B$250,2,false),rawdata!Y168))</f>
        <v/>
      </c>
      <c r="Y168" s="2" t="str">
        <f>if(isblank(rawdata!Z168),"",if(countif(Mappings!$A$6:$A$250,"="&amp;rawdata!Z168)&gt;0,vlookup(rawdata!Z168,Mappings!$A$6:$B$250,2,false),rawdata!Z168))</f>
        <v/>
      </c>
      <c r="Z168" s="2" t="str">
        <f>if(isblank(rawdata!AA168),"",if(countif(Mappings!$A$6:$A$250,"="&amp;rawdata!AA168)&gt;0,vlookup(rawdata!AA168,Mappings!$A$6:$B$250,2,false),rawdata!AA168))</f>
        <v/>
      </c>
      <c r="AA168" s="2" t="str">
        <f>if(isblank(rawdata!AB168),"",if(countif(Mappings!$A$6:$A$250,"="&amp;rawdata!AB168)&gt;0,vlookup(rawdata!AB168,Mappings!$A$6:$B$250,2,false),rawdata!AB168))</f>
        <v/>
      </c>
    </row>
    <row r="169">
      <c r="B169" s="2" t="str">
        <f>rawdata!C169</f>
        <v>"Lukoil" - oil company</v>
      </c>
      <c r="C169" s="2" t="str">
        <f>rawdata!D169</f>
        <v>InteractiveLab</v>
      </c>
      <c r="D169" s="2" t="str">
        <f>rawdata!E169</f>
        <v>The official presentation of the event fuel EKTO " Car of the Year 2009", Interactive bar; presentation.</v>
      </c>
      <c r="E169" s="11" t="str">
        <f>rawdata!F169</f>
        <v>http://www.interactivelab.ru/LUKOIL-NEFTYNAY-KOMPANIY</v>
      </c>
      <c r="F169" s="2" t="str">
        <f>rawdata!G169</f>
        <v/>
      </c>
      <c r="G169" s="2" t="str">
        <f>rawdata!H169</f>
        <v>2009</v>
      </c>
      <c r="H169" s="2" t="str">
        <f>rawdata!I169</f>
        <v>Moscow, Russia</v>
      </c>
      <c r="I169" s="2" t="str">
        <f>if(isblank(rawdata!J169),"",if(countif(Mappings!$A$6:$A$250,"="&amp;rawdata!J169)&gt;0,vlookup(rawdata!J169,Mappings!$A$6:$B$250,2,false),rawdata!J169))</f>
        <v>type_interactive</v>
      </c>
      <c r="J169" s="2" t="str">
        <f>if(isblank(rawdata!K169),"",if(countif(Mappings!$A$6:$A$250,"="&amp;rawdata!K169)&gt;0,vlookup(rawdata!K169,Mappings!$A$6:$B$250,2,false),rawdata!K169))</f>
        <v>gear_screen</v>
      </c>
      <c r="K169" s="2" t="str">
        <f>if(isblank(rawdata!L169),"",if(countif(Mappings!$A$6:$A$250,"="&amp;rawdata!L169)&gt;0,vlookup(rawdata!L169,Mappings!$A$6:$B$250,2,false),rawdata!L169))</f>
        <v>function_touch</v>
      </c>
      <c r="L169" s="2" t="str">
        <f>if(isblank(rawdata!M169),"",if(countif(Mappings!$A$6:$A$250,"="&amp;rawdata!M169)&gt;0,vlookup(rawdata!M169,Mappings!$A$6:$B$250,2,false),rawdata!M169))</f>
        <v>form_projection</v>
      </c>
      <c r="M169" s="2" t="str">
        <f>if(isblank(rawdata!N169),"",if(countif(Mappings!$A$6:$A$250,"="&amp;rawdata!N169)&gt;0,vlookup(rawdata!N169,Mappings!$A$6:$B$250,2,false),rawdata!N169))</f>
        <v>theme_tech</v>
      </c>
      <c r="N169" s="2" t="str">
        <f>if(isblank(rawdata!O169),"",if(countif(Mappings!$A$6:$A$250,"="&amp;rawdata!O169)&gt;0,vlookup(rawdata!O169,Mappings!$A$6:$B$250,2,false),rawdata!O169))</f>
        <v>tech_screen</v>
      </c>
      <c r="O169" s="2" t="str">
        <f>if(isblank(rawdata!P169),"",if(countif(Mappings!$A$6:$A$250,"="&amp;rawdata!P169)&gt;0,vlookup(rawdata!P169,Mappings!$A$6:$B$250,2,false),rawdata!P169))</f>
        <v/>
      </c>
      <c r="P169" s="2" t="str">
        <f>if(isblank(rawdata!Q169),"",if(countif(Mappings!$A$6:$A$250,"="&amp;rawdata!Q169)&gt;0,vlookup(rawdata!Q169,Mappings!$A$6:$B$250,2,false),rawdata!Q169))</f>
        <v/>
      </c>
      <c r="Q169" s="2" t="str">
        <f>if(isblank(rawdata!R169),"",if(countif(Mappings!$A$6:$A$250,"="&amp;rawdata!R169)&gt;0,vlookup(rawdata!R169,Mappings!$A$6:$B$250,2,false),rawdata!R169))</f>
        <v/>
      </c>
      <c r="R169" s="2" t="str">
        <f>if(isblank(rawdata!S169),"",if(countif(Mappings!$A$6:$A$250,"="&amp;rawdata!S169)&gt;0,vlookup(rawdata!S169,Mappings!$A$6:$B$250,2,false),rawdata!S169))</f>
        <v/>
      </c>
      <c r="S169" s="2" t="str">
        <f>if(isblank(rawdata!T169),"",if(countif(Mappings!$A$6:$A$250,"="&amp;rawdata!T169)&gt;0,vlookup(rawdata!T169,Mappings!$A$6:$B$250,2,false),rawdata!T169))</f>
        <v/>
      </c>
      <c r="T169" s="2" t="str">
        <f>if(isblank(rawdata!U169),"",if(countif(Mappings!$A$6:$A$250,"="&amp;rawdata!U169)&gt;0,vlookup(rawdata!U169,Mappings!$A$6:$B$250,2,false),rawdata!U169))</f>
        <v/>
      </c>
      <c r="U169" s="2" t="str">
        <f>if(isblank(rawdata!V169),"",if(countif(Mappings!$A$6:$A$250,"="&amp;rawdata!V169)&gt;0,vlookup(rawdata!V169,Mappings!$A$6:$B$250,2,false),rawdata!V169))</f>
        <v/>
      </c>
      <c r="V169" s="2" t="str">
        <f>if(isblank(rawdata!W169),"",if(countif(Mappings!$A$6:$A$250,"="&amp;rawdata!W169)&gt;0,vlookup(rawdata!W169,Mappings!$A$6:$B$250,2,false),rawdata!W169))</f>
        <v/>
      </c>
      <c r="W169" s="2" t="str">
        <f>if(isblank(rawdata!X169),"",if(countif(Mappings!$A$6:$A$250,"="&amp;rawdata!X169)&gt;0,vlookup(rawdata!X169,Mappings!$A$6:$B$250,2,false),rawdata!X169))</f>
        <v/>
      </c>
      <c r="X169" s="2" t="str">
        <f>if(isblank(rawdata!Y169),"",if(countif(Mappings!$A$6:$A$250,"="&amp;rawdata!Y169)&gt;0,vlookup(rawdata!Y169,Mappings!$A$6:$B$250,2,false),rawdata!Y169))</f>
        <v/>
      </c>
      <c r="Y169" s="2" t="str">
        <f>if(isblank(rawdata!Z169),"",if(countif(Mappings!$A$6:$A$250,"="&amp;rawdata!Z169)&gt;0,vlookup(rawdata!Z169,Mappings!$A$6:$B$250,2,false),rawdata!Z169))</f>
        <v/>
      </c>
      <c r="Z169" s="2" t="str">
        <f>if(isblank(rawdata!AA169),"",if(countif(Mappings!$A$6:$A$250,"="&amp;rawdata!AA169)&gt;0,vlookup(rawdata!AA169,Mappings!$A$6:$B$250,2,false),rawdata!AA169))</f>
        <v/>
      </c>
      <c r="AA169" s="2" t="str">
        <f>if(isblank(rawdata!AB169),"",if(countif(Mappings!$A$6:$A$250,"="&amp;rawdata!AB169)&gt;0,vlookup(rawdata!AB169,Mappings!$A$6:$B$250,2,false),rawdata!AB169))</f>
        <v/>
      </c>
    </row>
    <row r="170">
      <c r="B170" s="2" t="str">
        <f>rawdata!C170</f>
        <v>Sony VAIO</v>
      </c>
      <c r="C170" s="2" t="str">
        <f>rawdata!D170</f>
        <v>InteractiveLab</v>
      </c>
      <c r="D170" s="2" t="str">
        <f>rawdata!E170</f>
        <v>Annual exhibition of Sony Vaio Roadshow. The presentation is implemented teamwork multitouch table and Sony laptop .</v>
      </c>
      <c r="E170" s="11" t="str">
        <f>rawdata!F170</f>
        <v>http://www.interactivelab.ru/Sony-VAIO</v>
      </c>
      <c r="F170" s="2" t="str">
        <f>rawdata!G170</f>
        <v/>
      </c>
      <c r="G170" s="2" t="str">
        <f>rawdata!H170</f>
        <v>2009</v>
      </c>
      <c r="H170" s="2" t="str">
        <f>rawdata!I170</f>
        <v>Moscow, Russia</v>
      </c>
      <c r="I170" s="2" t="str">
        <f>if(isblank(rawdata!J170),"",if(countif(Mappings!$A$6:$A$250,"="&amp;rawdata!J170)&gt;0,vlookup(rawdata!J170,Mappings!$A$6:$B$250,2,false),rawdata!J170))</f>
        <v>type_interactive</v>
      </c>
      <c r="J170" s="2" t="str">
        <f>if(isblank(rawdata!K170),"",if(countif(Mappings!$A$6:$A$250,"="&amp;rawdata!K170)&gt;0,vlookup(rawdata!K170,Mappings!$A$6:$B$250,2,false),rawdata!K170))</f>
        <v>gear_screen</v>
      </c>
      <c r="K170" s="2" t="str">
        <f>if(isblank(rawdata!L170),"",if(countif(Mappings!$A$6:$A$250,"="&amp;rawdata!L170)&gt;0,vlookup(rawdata!L170,Mappings!$A$6:$B$250,2,false),rawdata!L170))</f>
        <v>function_touch</v>
      </c>
      <c r="L170" s="2" t="str">
        <f>if(isblank(rawdata!M170),"",if(countif(Mappings!$A$6:$A$250,"="&amp;rawdata!M170)&gt;0,vlookup(rawdata!M170,Mappings!$A$6:$B$250,2,false),rawdata!M170))</f>
        <v>form_projection</v>
      </c>
      <c r="M170" s="2" t="str">
        <f>if(isblank(rawdata!N170),"",if(countif(Mappings!$A$6:$A$250,"="&amp;rawdata!N170)&gt;0,vlookup(rawdata!N170,Mappings!$A$6:$B$250,2,false),rawdata!N170))</f>
        <v>theme_tech</v>
      </c>
      <c r="N170" s="2" t="str">
        <f>if(isblank(rawdata!O170),"",if(countif(Mappings!$A$6:$A$250,"="&amp;rawdata!O170)&gt;0,vlookup(rawdata!O170,Mappings!$A$6:$B$250,2,false),rawdata!O170))</f>
        <v>tech_screen</v>
      </c>
      <c r="O170" s="2" t="str">
        <f>if(isblank(rawdata!P170),"",if(countif(Mappings!$A$6:$A$250,"="&amp;rawdata!P170)&gt;0,vlookup(rawdata!P170,Mappings!$A$6:$B$250,2,false),rawdata!P170))</f>
        <v/>
      </c>
      <c r="P170" s="2" t="str">
        <f>if(isblank(rawdata!Q170),"",if(countif(Mappings!$A$6:$A$250,"="&amp;rawdata!Q170)&gt;0,vlookup(rawdata!Q170,Mappings!$A$6:$B$250,2,false),rawdata!Q170))</f>
        <v/>
      </c>
      <c r="Q170" s="2" t="str">
        <f>if(isblank(rawdata!R170),"",if(countif(Mappings!$A$6:$A$250,"="&amp;rawdata!R170)&gt;0,vlookup(rawdata!R170,Mappings!$A$6:$B$250,2,false),rawdata!R170))</f>
        <v/>
      </c>
      <c r="R170" s="2" t="str">
        <f>if(isblank(rawdata!S170),"",if(countif(Mappings!$A$6:$A$250,"="&amp;rawdata!S170)&gt;0,vlookup(rawdata!S170,Mappings!$A$6:$B$250,2,false),rawdata!S170))</f>
        <v/>
      </c>
      <c r="S170" s="2" t="str">
        <f>if(isblank(rawdata!T170),"",if(countif(Mappings!$A$6:$A$250,"="&amp;rawdata!T170)&gt;0,vlookup(rawdata!T170,Mappings!$A$6:$B$250,2,false),rawdata!T170))</f>
        <v/>
      </c>
      <c r="T170" s="2" t="str">
        <f>if(isblank(rawdata!U170),"",if(countif(Mappings!$A$6:$A$250,"="&amp;rawdata!U170)&gt;0,vlookup(rawdata!U170,Mappings!$A$6:$B$250,2,false),rawdata!U170))</f>
        <v/>
      </c>
      <c r="U170" s="2" t="str">
        <f>if(isblank(rawdata!V170),"",if(countif(Mappings!$A$6:$A$250,"="&amp;rawdata!V170)&gt;0,vlookup(rawdata!V170,Mappings!$A$6:$B$250,2,false),rawdata!V170))</f>
        <v/>
      </c>
      <c r="V170" s="2" t="str">
        <f>if(isblank(rawdata!W170),"",if(countif(Mappings!$A$6:$A$250,"="&amp;rawdata!W170)&gt;0,vlookup(rawdata!W170,Mappings!$A$6:$B$250,2,false),rawdata!W170))</f>
        <v/>
      </c>
      <c r="W170" s="2" t="str">
        <f>if(isblank(rawdata!X170),"",if(countif(Mappings!$A$6:$A$250,"="&amp;rawdata!X170)&gt;0,vlookup(rawdata!X170,Mappings!$A$6:$B$250,2,false),rawdata!X170))</f>
        <v/>
      </c>
      <c r="X170" s="2" t="str">
        <f>if(isblank(rawdata!Y170),"",if(countif(Mappings!$A$6:$A$250,"="&amp;rawdata!Y170)&gt;0,vlookup(rawdata!Y170,Mappings!$A$6:$B$250,2,false),rawdata!Y170))</f>
        <v/>
      </c>
      <c r="Y170" s="2" t="str">
        <f>if(isblank(rawdata!Z170),"",if(countif(Mappings!$A$6:$A$250,"="&amp;rawdata!Z170)&gt;0,vlookup(rawdata!Z170,Mappings!$A$6:$B$250,2,false),rawdata!Z170))</f>
        <v/>
      </c>
      <c r="Z170" s="2" t="str">
        <f>if(isblank(rawdata!AA170),"",if(countif(Mappings!$A$6:$A$250,"="&amp;rawdata!AA170)&gt;0,vlookup(rawdata!AA170,Mappings!$A$6:$B$250,2,false),rawdata!AA170))</f>
        <v/>
      </c>
      <c r="AA170" s="2" t="str">
        <f>if(isblank(rawdata!AB170),"",if(countif(Mappings!$A$6:$A$250,"="&amp;rawdata!AB170)&gt;0,vlookup(rawdata!AB170,Mappings!$A$6:$B$250,2,false),rawdata!AB170))</f>
        <v/>
      </c>
    </row>
    <row r="171">
      <c r="B171" s="2" t="str">
        <f>rawdata!C171</f>
        <v>Interactive Fountain Mapping</v>
      </c>
      <c r="C171" s="2" t="str">
        <f>rawdata!D171</f>
        <v>Vincent Houze</v>
      </c>
      <c r="D171" s="2" t="str">
        <f>rawdata!E171</f>
        <v>The result of a collaboration with AV&amp;C, a playful experiment where one can control a simulated liquid flow and watch it splash against a geometric sculpture.It was premiered during SEGD Xlab conference 2015 in New York. As in previous experiments the liquid simulation is driven by the nVidia library Physx FleX that I implemented in TouchDesigner, which is used for the mapping and overall set up.</v>
      </c>
      <c r="E171" s="11" t="str">
        <f>rawdata!F171</f>
        <v>https://vimeo.com/153199253</v>
      </c>
      <c r="F171" s="2" t="str">
        <f>rawdata!G171</f>
        <v/>
      </c>
      <c r="G171" s="2" t="str">
        <f>rawdata!H171</f>
        <v>2016</v>
      </c>
      <c r="H171" s="2" t="str">
        <f>rawdata!I171</f>
        <v>?</v>
      </c>
      <c r="I171" s="2" t="str">
        <f>if(isblank(rawdata!J171),"",if(countif(Mappings!$A$6:$A$250,"="&amp;rawdata!J171)&gt;0,vlookup(rawdata!J171,Mappings!$A$6:$B$250,2,false),rawdata!J171))</f>
        <v>type_interactive</v>
      </c>
      <c r="J171" s="2" t="str">
        <f>if(isblank(rawdata!K171),"",if(countif(Mappings!$A$6:$A$250,"="&amp;rawdata!K171)&gt;0,vlookup(rawdata!K171,Mappings!$A$6:$B$250,2,false),rawdata!K171))</f>
        <v>gear_screen</v>
      </c>
      <c r="K171" s="2" t="str">
        <f>if(isblank(rawdata!L171),"",if(countif(Mappings!$A$6:$A$250,"="&amp;rawdata!L171)&gt;0,vlookup(rawdata!L171,Mappings!$A$6:$B$250,2,false),rawdata!L171))</f>
        <v>gear_projector</v>
      </c>
      <c r="L171" s="2" t="str">
        <f>if(isblank(rawdata!M171),"",if(countif(Mappings!$A$6:$A$250,"="&amp;rawdata!M171)&gt;0,vlookup(rawdata!M171,Mappings!$A$6:$B$250,2,false),rawdata!M171))</f>
        <v>form_projection</v>
      </c>
      <c r="M171" s="2" t="str">
        <f>if(isblank(rawdata!N171),"",if(countif(Mappings!$A$6:$A$250,"="&amp;rawdata!N171)&gt;0,vlookup(rawdata!N171,Mappings!$A$6:$B$250,2,false),rawdata!N171))</f>
        <v>theme_tech</v>
      </c>
      <c r="N171" s="2" t="str">
        <f>if(isblank(rawdata!O171),"",if(countif(Mappings!$A$6:$A$250,"="&amp;rawdata!O171)&gt;0,vlookup(rawdata!O171,Mappings!$A$6:$B$250,2,false),rawdata!O171))</f>
        <v>function_motion</v>
      </c>
      <c r="O171" s="2" t="str">
        <f>if(isblank(rawdata!P171),"",if(countif(Mappings!$A$6:$A$250,"="&amp;rawdata!P171)&gt;0,vlookup(rawdata!P171,Mappings!$A$6:$B$250,2,false),rawdata!P171))</f>
        <v>tech_motion</v>
      </c>
      <c r="P171" s="2" t="str">
        <f>if(isblank(rawdata!Q171),"",if(countif(Mappings!$A$6:$A$250,"="&amp;rawdata!Q171)&gt;0,vlookup(rawdata!Q171,Mappings!$A$6:$B$250,2,false),rawdata!Q171))</f>
        <v/>
      </c>
      <c r="Q171" s="2" t="str">
        <f>if(isblank(rawdata!R171),"",if(countif(Mappings!$A$6:$A$250,"="&amp;rawdata!R171)&gt;0,vlookup(rawdata!R171,Mappings!$A$6:$B$250,2,false),rawdata!R171))</f>
        <v/>
      </c>
      <c r="R171" s="2" t="str">
        <f>if(isblank(rawdata!S171),"",if(countif(Mappings!$A$6:$A$250,"="&amp;rawdata!S171)&gt;0,vlookup(rawdata!S171,Mappings!$A$6:$B$250,2,false),rawdata!S171))</f>
        <v/>
      </c>
      <c r="S171" s="2" t="str">
        <f>if(isblank(rawdata!T171),"",if(countif(Mappings!$A$6:$A$250,"="&amp;rawdata!T171)&gt;0,vlookup(rawdata!T171,Mappings!$A$6:$B$250,2,false),rawdata!T171))</f>
        <v/>
      </c>
      <c r="T171" s="2" t="str">
        <f>if(isblank(rawdata!U171),"",if(countif(Mappings!$A$6:$A$250,"="&amp;rawdata!U171)&gt;0,vlookup(rawdata!U171,Mappings!$A$6:$B$250,2,false),rawdata!U171))</f>
        <v/>
      </c>
      <c r="U171" s="2" t="str">
        <f>if(isblank(rawdata!V171),"",if(countif(Mappings!$A$6:$A$250,"="&amp;rawdata!V171)&gt;0,vlookup(rawdata!V171,Mappings!$A$6:$B$250,2,false),rawdata!V171))</f>
        <v/>
      </c>
      <c r="V171" s="2" t="str">
        <f>if(isblank(rawdata!W171),"",if(countif(Mappings!$A$6:$A$250,"="&amp;rawdata!W171)&gt;0,vlookup(rawdata!W171,Mappings!$A$6:$B$250,2,false),rawdata!W171))</f>
        <v/>
      </c>
      <c r="W171" s="2" t="str">
        <f>if(isblank(rawdata!X171),"",if(countif(Mappings!$A$6:$A$250,"="&amp;rawdata!X171)&gt;0,vlookup(rawdata!X171,Mappings!$A$6:$B$250,2,false),rawdata!X171))</f>
        <v/>
      </c>
      <c r="X171" s="2" t="str">
        <f>if(isblank(rawdata!Y171),"",if(countif(Mappings!$A$6:$A$250,"="&amp;rawdata!Y171)&gt;0,vlookup(rawdata!Y171,Mappings!$A$6:$B$250,2,false),rawdata!Y171))</f>
        <v/>
      </c>
      <c r="Y171" s="2" t="str">
        <f>if(isblank(rawdata!Z171),"",if(countif(Mappings!$A$6:$A$250,"="&amp;rawdata!Z171)&gt;0,vlookup(rawdata!Z171,Mappings!$A$6:$B$250,2,false),rawdata!Z171))</f>
        <v/>
      </c>
      <c r="Z171" s="2" t="str">
        <f>if(isblank(rawdata!AA171),"",if(countif(Mappings!$A$6:$A$250,"="&amp;rawdata!AA171)&gt;0,vlookup(rawdata!AA171,Mappings!$A$6:$B$250,2,false),rawdata!AA171))</f>
        <v/>
      </c>
      <c r="AA171" s="2" t="str">
        <f>if(isblank(rawdata!AB171),"",if(countif(Mappings!$A$6:$A$250,"="&amp;rawdata!AB171)&gt;0,vlookup(rawdata!AB171,Mappings!$A$6:$B$250,2,false),rawdata!AB171))</f>
        <v/>
      </c>
    </row>
    <row r="172">
      <c r="B172" s="2" t="str">
        <f>rawdata!C172</f>
        <v>Tunnel Forum des Halles Installation</v>
      </c>
      <c r="C172" s="2" t="str">
        <f>rawdata!D172</f>
        <v>Trafik</v>
      </c>
      <c r="D172" s="2" t="str">
        <f>rawdata!E172</f>
        <v> A tunnel installation In collaboration with Miguel Chevalier and Voxels Production Music: Michel Redolfi</v>
      </c>
      <c r="E172" s="11" t="str">
        <f>rawdata!F172</f>
        <v>http://www.lavitrinedetrafik.fr/installation/tunnel-forum-des-halles-118-0-fr.html</v>
      </c>
      <c r="F172" s="2" t="str">
        <f>rawdata!G172</f>
        <v/>
      </c>
      <c r="G172" s="2" t="str">
        <f>rawdata!H172</f>
        <v>2012</v>
      </c>
      <c r="H172" s="2" t="str">
        <f>rawdata!I172</f>
        <v>?</v>
      </c>
      <c r="I172" s="2" t="str">
        <f>if(isblank(rawdata!J172),"",if(countif(Mappings!$A$6:$A$250,"="&amp;rawdata!J172)&gt;0,vlookup(rawdata!J172,Mappings!$A$6:$B$250,2,false),rawdata!J172))</f>
        <v>gear_screen</v>
      </c>
      <c r="J172" s="2" t="str">
        <f>if(isblank(rawdata!K172),"",if(countif(Mappings!$A$6:$A$250,"="&amp;rawdata!K172)&gt;0,vlookup(rawdata!K172,Mappings!$A$6:$B$250,2,false),rawdata!K172))</f>
        <v>form_installation</v>
      </c>
      <c r="K172" s="2" t="str">
        <f>if(isblank(rawdata!L172),"",if(countif(Mappings!$A$6:$A$250,"="&amp;rawdata!L172)&gt;0,vlookup(rawdata!L172,Mappings!$A$6:$B$250,2,false),rawdata!L172))</f>
        <v>tech_lights</v>
      </c>
      <c r="L172" s="2" t="str">
        <f>if(isblank(rawdata!M172),"",if(countif(Mappings!$A$6:$A$250,"="&amp;rawdata!M172)&gt;0,vlookup(rawdata!M172,Mappings!$A$6:$B$250,2,false),rawdata!M172))</f>
        <v>theme_tech</v>
      </c>
      <c r="M172" s="2" t="str">
        <f>if(isblank(rawdata!N172),"",if(countif(Mappings!$A$6:$A$250,"="&amp;rawdata!N172)&gt;0,vlookup(rawdata!N172,Mappings!$A$6:$B$250,2,false),rawdata!N172))</f>
        <v>function_motion</v>
      </c>
      <c r="N172" s="2" t="str">
        <f>if(isblank(rawdata!O172),"",if(countif(Mappings!$A$6:$A$250,"="&amp;rawdata!O172)&gt;0,vlookup(rawdata!O172,Mappings!$A$6:$B$250,2,false),rawdata!O172))</f>
        <v>type_commercial</v>
      </c>
      <c r="O172" s="2" t="str">
        <f>if(isblank(rawdata!P172),"",if(countif(Mappings!$A$6:$A$250,"="&amp;rawdata!P172)&gt;0,vlookup(rawdata!P172,Mappings!$A$6:$B$250,2,false),rawdata!P172))</f>
        <v/>
      </c>
      <c r="P172" s="2" t="str">
        <f>if(isblank(rawdata!Q172),"",if(countif(Mappings!$A$6:$A$250,"="&amp;rawdata!Q172)&gt;0,vlookup(rawdata!Q172,Mappings!$A$6:$B$250,2,false),rawdata!Q172))</f>
        <v/>
      </c>
      <c r="Q172" s="2" t="str">
        <f>if(isblank(rawdata!R172),"",if(countif(Mappings!$A$6:$A$250,"="&amp;rawdata!R172)&gt;0,vlookup(rawdata!R172,Mappings!$A$6:$B$250,2,false),rawdata!R172))</f>
        <v/>
      </c>
      <c r="R172" s="2" t="str">
        <f>if(isblank(rawdata!S172),"",if(countif(Mappings!$A$6:$A$250,"="&amp;rawdata!S172)&gt;0,vlookup(rawdata!S172,Mappings!$A$6:$B$250,2,false),rawdata!S172))</f>
        <v/>
      </c>
      <c r="S172" s="2" t="str">
        <f>if(isblank(rawdata!T172),"",if(countif(Mappings!$A$6:$A$250,"="&amp;rawdata!T172)&gt;0,vlookup(rawdata!T172,Mappings!$A$6:$B$250,2,false),rawdata!T172))</f>
        <v/>
      </c>
      <c r="T172" s="2" t="str">
        <f>if(isblank(rawdata!U172),"",if(countif(Mappings!$A$6:$A$250,"="&amp;rawdata!U172)&gt;0,vlookup(rawdata!U172,Mappings!$A$6:$B$250,2,false),rawdata!U172))</f>
        <v/>
      </c>
      <c r="U172" s="2" t="str">
        <f>if(isblank(rawdata!V172),"",if(countif(Mappings!$A$6:$A$250,"="&amp;rawdata!V172)&gt;0,vlookup(rawdata!V172,Mappings!$A$6:$B$250,2,false),rawdata!V172))</f>
        <v/>
      </c>
      <c r="V172" s="2" t="str">
        <f>if(isblank(rawdata!W172),"",if(countif(Mappings!$A$6:$A$250,"="&amp;rawdata!W172)&gt;0,vlookup(rawdata!W172,Mappings!$A$6:$B$250,2,false),rawdata!W172))</f>
        <v/>
      </c>
      <c r="W172" s="2" t="str">
        <f>if(isblank(rawdata!X172),"",if(countif(Mappings!$A$6:$A$250,"="&amp;rawdata!X172)&gt;0,vlookup(rawdata!X172,Mappings!$A$6:$B$250,2,false),rawdata!X172))</f>
        <v/>
      </c>
      <c r="X172" s="2" t="str">
        <f>if(isblank(rawdata!Y172),"",if(countif(Mappings!$A$6:$A$250,"="&amp;rawdata!Y172)&gt;0,vlookup(rawdata!Y172,Mappings!$A$6:$B$250,2,false),rawdata!Y172))</f>
        <v/>
      </c>
      <c r="Y172" s="2" t="str">
        <f>if(isblank(rawdata!Z172),"",if(countif(Mappings!$A$6:$A$250,"="&amp;rawdata!Z172)&gt;0,vlookup(rawdata!Z172,Mappings!$A$6:$B$250,2,false),rawdata!Z172))</f>
        <v/>
      </c>
      <c r="Z172" s="2" t="str">
        <f>if(isblank(rawdata!AA172),"",if(countif(Mappings!$A$6:$A$250,"="&amp;rawdata!AA172)&gt;0,vlookup(rawdata!AA172,Mappings!$A$6:$B$250,2,false),rawdata!AA172))</f>
        <v/>
      </c>
      <c r="AA172" s="2" t="str">
        <f>if(isblank(rawdata!AB172),"",if(countif(Mappings!$A$6:$A$250,"="&amp;rawdata!AB172)&gt;0,vlookup(rawdata!AB172,Mappings!$A$6:$B$250,2,false),rawdata!AB172))</f>
        <v/>
      </c>
    </row>
    <row r="173">
      <c r="B173" s="2" t="str">
        <f>rawdata!C173</f>
        <v>BNP Paribas Masters Installation</v>
      </c>
      <c r="C173" s="2" t="str">
        <f>rawdata!D173</f>
        <v>Trafik</v>
      </c>
      <c r="D173" s="2" t="str">
        <f>rawdata!E173</f>
        <v>20syl Trafik + + Romi, The BNP Paribas Masters gave carte blanche to 20syl , Trafik and Romi to create artistic interventions indoorground of 2013. This collaboration resulted in a collaborative object sound , visual and sculptural presented at a showcase to the press. During the tournament , the group invests the Palais Omnisports de Bercy to create, artistic experiences at the intersection of music , street art and light design.</v>
      </c>
      <c r="E173" s="11" t="str">
        <f>rawdata!F173</f>
        <v>http://www.lavitrinedetrafik.fr/tout/bnp-paribas-masters-127-0-fr.html</v>
      </c>
      <c r="F173" s="2" t="str">
        <f>rawdata!G173</f>
        <v/>
      </c>
      <c r="G173" s="2" t="str">
        <f>rawdata!H173</f>
        <v>2012</v>
      </c>
      <c r="H173" s="2" t="str">
        <f>rawdata!I173</f>
        <v>London, England</v>
      </c>
      <c r="I173" s="2" t="str">
        <f>if(isblank(rawdata!J173),"",if(countif(Mappings!$A$6:$A$250,"="&amp;rawdata!J173)&gt;0,vlookup(rawdata!J173,Mappings!$A$6:$B$250,2,false),rawdata!J173))</f>
        <v>gear_screen</v>
      </c>
      <c r="J173" s="2" t="str">
        <f>if(isblank(rawdata!K173),"",if(countif(Mappings!$A$6:$A$250,"="&amp;rawdata!K173)&gt;0,vlookup(rawdata!K173,Mappings!$A$6:$B$250,2,false),rawdata!K173))</f>
        <v>form_installation</v>
      </c>
      <c r="K173" s="2" t="str">
        <f>if(isblank(rawdata!L173),"",if(countif(Mappings!$A$6:$A$250,"="&amp;rawdata!L173)&gt;0,vlookup(rawdata!L173,Mappings!$A$6:$B$250,2,false),rawdata!L173))</f>
        <v>tech_lights</v>
      </c>
      <c r="L173" s="2" t="str">
        <f>if(isblank(rawdata!M173),"",if(countif(Mappings!$A$6:$A$250,"="&amp;rawdata!M173)&gt;0,vlookup(rawdata!M173,Mappings!$A$6:$B$250,2,false),rawdata!M173))</f>
        <v>theme_tech</v>
      </c>
      <c r="M173" s="2" t="str">
        <f>if(isblank(rawdata!N173),"",if(countif(Mappings!$A$6:$A$250,"="&amp;rawdata!N173)&gt;0,vlookup(rawdata!N173,Mappings!$A$6:$B$250,2,false),rawdata!N173))</f>
        <v>function_touch</v>
      </c>
      <c r="N173" s="2" t="str">
        <f>if(isblank(rawdata!O173),"",if(countif(Mappings!$A$6:$A$250,"="&amp;rawdata!O173)&gt;0,vlookup(rawdata!O173,Mappings!$A$6:$B$250,2,false),rawdata!O173))</f>
        <v>type_commercial</v>
      </c>
      <c r="O173" s="2" t="str">
        <f>if(isblank(rawdata!P173),"",if(countif(Mappings!$A$6:$A$250,"="&amp;rawdata!P173)&gt;0,vlookup(rawdata!P173,Mappings!$A$6:$B$250,2,false),rawdata!P173))</f>
        <v/>
      </c>
      <c r="P173" s="2" t="str">
        <f>if(isblank(rawdata!Q173),"",if(countif(Mappings!$A$6:$A$250,"="&amp;rawdata!Q173)&gt;0,vlookup(rawdata!Q173,Mappings!$A$6:$B$250,2,false),rawdata!Q173))</f>
        <v/>
      </c>
      <c r="Q173" s="2" t="str">
        <f>if(isblank(rawdata!R173),"",if(countif(Mappings!$A$6:$A$250,"="&amp;rawdata!R173)&gt;0,vlookup(rawdata!R173,Mappings!$A$6:$B$250,2,false),rawdata!R173))</f>
        <v/>
      </c>
      <c r="R173" s="2" t="str">
        <f>if(isblank(rawdata!S173),"",if(countif(Mappings!$A$6:$A$250,"="&amp;rawdata!S173)&gt;0,vlookup(rawdata!S173,Mappings!$A$6:$B$250,2,false),rawdata!S173))</f>
        <v/>
      </c>
      <c r="S173" s="2" t="str">
        <f>if(isblank(rawdata!T173),"",if(countif(Mappings!$A$6:$A$250,"="&amp;rawdata!T173)&gt;0,vlookup(rawdata!T173,Mappings!$A$6:$B$250,2,false),rawdata!T173))</f>
        <v/>
      </c>
      <c r="T173" s="2" t="str">
        <f>if(isblank(rawdata!U173),"",if(countif(Mappings!$A$6:$A$250,"="&amp;rawdata!U173)&gt;0,vlookup(rawdata!U173,Mappings!$A$6:$B$250,2,false),rawdata!U173))</f>
        <v/>
      </c>
      <c r="U173" s="2" t="str">
        <f>if(isblank(rawdata!V173),"",if(countif(Mappings!$A$6:$A$250,"="&amp;rawdata!V173)&gt;0,vlookup(rawdata!V173,Mappings!$A$6:$B$250,2,false),rawdata!V173))</f>
        <v/>
      </c>
      <c r="V173" s="2" t="str">
        <f>if(isblank(rawdata!W173),"",if(countif(Mappings!$A$6:$A$250,"="&amp;rawdata!W173)&gt;0,vlookup(rawdata!W173,Mappings!$A$6:$B$250,2,false),rawdata!W173))</f>
        <v/>
      </c>
      <c r="W173" s="2" t="str">
        <f>if(isblank(rawdata!X173),"",if(countif(Mappings!$A$6:$A$250,"="&amp;rawdata!X173)&gt;0,vlookup(rawdata!X173,Mappings!$A$6:$B$250,2,false),rawdata!X173))</f>
        <v/>
      </c>
      <c r="X173" s="2" t="str">
        <f>if(isblank(rawdata!Y173),"",if(countif(Mappings!$A$6:$A$250,"="&amp;rawdata!Y173)&gt;0,vlookup(rawdata!Y173,Mappings!$A$6:$B$250,2,false),rawdata!Y173))</f>
        <v/>
      </c>
      <c r="Y173" s="2" t="str">
        <f>if(isblank(rawdata!Z173),"",if(countif(Mappings!$A$6:$A$250,"="&amp;rawdata!Z173)&gt;0,vlookup(rawdata!Z173,Mappings!$A$6:$B$250,2,false),rawdata!Z173))</f>
        <v/>
      </c>
      <c r="Z173" s="2" t="str">
        <f>if(isblank(rawdata!AA173),"",if(countif(Mappings!$A$6:$A$250,"="&amp;rawdata!AA173)&gt;0,vlookup(rawdata!AA173,Mappings!$A$6:$B$250,2,false),rawdata!AA173))</f>
        <v/>
      </c>
      <c r="AA173" s="2" t="str">
        <f>if(isblank(rawdata!AB173),"",if(countif(Mappings!$A$6:$A$250,"="&amp;rawdata!AB173)&gt;0,vlookup(rawdata!AB173,Mappings!$A$6:$B$250,2,false),rawdata!AB173))</f>
        <v/>
      </c>
    </row>
    <row r="174">
      <c r="B174" s="2" t="str">
        <f>rawdata!C174</f>
        <v>Longchamp London flagship store Installation</v>
      </c>
      <c r="C174" s="2" t="str">
        <f>rawdata!D174</f>
        <v>Trafik</v>
      </c>
      <c r="D174" s="2" t="str">
        <f>rawdata!E174</f>
        <v>During the development of the new Longchamp boutique in London digital bestiary imagined, Reinterpreting the basting with remarkable plasticity , all the figures are built under various viewpoints. Reinterpreting the basting with remarkable plasticity , all the figures are built under various viewpoints. The installation consists of 5 screens of 250x50 cm, the space rhythm by the presence of black monoliths, and Permanent broadcast animations. experiments territory , these forms and these devices will evolve over the coming seasons.</v>
      </c>
      <c r="E174" s="11" t="str">
        <f>rawdata!F174</f>
        <v>http://www.lavitrinedetrafik.fr/tout/longchamp-london-flagship-store-126-0-fr.html</v>
      </c>
      <c r="F174" s="2" t="str">
        <f>rawdata!G174</f>
        <v/>
      </c>
      <c r="G174" s="2" t="str">
        <f>rawdata!H174</f>
        <v>2013</v>
      </c>
      <c r="H174" s="2" t="str">
        <f>rawdata!I174</f>
        <v>London, England</v>
      </c>
      <c r="I174" s="2" t="str">
        <f>if(isblank(rawdata!J174),"",if(countif(Mappings!$A$6:$A$250,"="&amp;rawdata!J174)&gt;0,vlookup(rawdata!J174,Mappings!$A$6:$B$250,2,false),rawdata!J174))</f>
        <v>type_interactive</v>
      </c>
      <c r="J174" s="2" t="str">
        <f>if(isblank(rawdata!K174),"",if(countif(Mappings!$A$6:$A$250,"="&amp;rawdata!K174)&gt;0,vlookup(rawdata!K174,Mappings!$A$6:$B$250,2,false),rawdata!K174))</f>
        <v>gear_screen</v>
      </c>
      <c r="K174" s="2" t="str">
        <f>if(isblank(rawdata!L174),"",if(countif(Mappings!$A$6:$A$250,"="&amp;rawdata!L174)&gt;0,vlookup(rawdata!L174,Mappings!$A$6:$B$250,2,false),rawdata!L174))</f>
        <v>gear_projector</v>
      </c>
      <c r="L174" s="2" t="str">
        <f>if(isblank(rawdata!M174),"",if(countif(Mappings!$A$6:$A$250,"="&amp;rawdata!M174)&gt;0,vlookup(rawdata!M174,Mappings!$A$6:$B$250,2,false),rawdata!M174))</f>
        <v>form_projection</v>
      </c>
      <c r="M174" s="2" t="str">
        <f>if(isblank(rawdata!N174),"",if(countif(Mappings!$A$6:$A$250,"="&amp;rawdata!N174)&gt;0,vlookup(rawdata!N174,Mappings!$A$6:$B$250,2,false),rawdata!N174))</f>
        <v>function_motion</v>
      </c>
      <c r="N174" s="2" t="str">
        <f>if(isblank(rawdata!O174),"",if(countif(Mappings!$A$6:$A$250,"="&amp;rawdata!O174)&gt;0,vlookup(rawdata!O174,Mappings!$A$6:$B$250,2,false),rawdata!O174))</f>
        <v>tech_screen</v>
      </c>
      <c r="O174" s="2" t="str">
        <f>if(isblank(rawdata!P174),"",if(countif(Mappings!$A$6:$A$250,"="&amp;rawdata!P174)&gt;0,vlookup(rawdata!P174,Mappings!$A$6:$B$250,2,false),rawdata!P174))</f>
        <v>theme_tech</v>
      </c>
      <c r="P174" s="2" t="str">
        <f>if(isblank(rawdata!Q174),"",if(countif(Mappings!$A$6:$A$250,"="&amp;rawdata!Q174)&gt;0,vlookup(rawdata!Q174,Mappings!$A$6:$B$250,2,false),rawdata!Q174))</f>
        <v/>
      </c>
      <c r="Q174" s="2" t="str">
        <f>if(isblank(rawdata!R174),"",if(countif(Mappings!$A$6:$A$250,"="&amp;rawdata!R174)&gt;0,vlookup(rawdata!R174,Mappings!$A$6:$B$250,2,false),rawdata!R174))</f>
        <v/>
      </c>
      <c r="R174" s="2" t="str">
        <f>if(isblank(rawdata!S174),"",if(countif(Mappings!$A$6:$A$250,"="&amp;rawdata!S174)&gt;0,vlookup(rawdata!S174,Mappings!$A$6:$B$250,2,false),rawdata!S174))</f>
        <v/>
      </c>
      <c r="S174" s="2" t="str">
        <f>if(isblank(rawdata!T174),"",if(countif(Mappings!$A$6:$A$250,"="&amp;rawdata!T174)&gt;0,vlookup(rawdata!T174,Mappings!$A$6:$B$250,2,false),rawdata!T174))</f>
        <v/>
      </c>
      <c r="T174" s="2" t="str">
        <f>if(isblank(rawdata!U174),"",if(countif(Mappings!$A$6:$A$250,"="&amp;rawdata!U174)&gt;0,vlookup(rawdata!U174,Mappings!$A$6:$B$250,2,false),rawdata!U174))</f>
        <v/>
      </c>
      <c r="U174" s="2" t="str">
        <f>if(isblank(rawdata!V174),"",if(countif(Mappings!$A$6:$A$250,"="&amp;rawdata!V174)&gt;0,vlookup(rawdata!V174,Mappings!$A$6:$B$250,2,false),rawdata!V174))</f>
        <v/>
      </c>
      <c r="V174" s="2" t="str">
        <f>if(isblank(rawdata!W174),"",if(countif(Mappings!$A$6:$A$250,"="&amp;rawdata!W174)&gt;0,vlookup(rawdata!W174,Mappings!$A$6:$B$250,2,false),rawdata!W174))</f>
        <v/>
      </c>
      <c r="W174" s="2" t="str">
        <f>if(isblank(rawdata!X174),"",if(countif(Mappings!$A$6:$A$250,"="&amp;rawdata!X174)&gt;0,vlookup(rawdata!X174,Mappings!$A$6:$B$250,2,false),rawdata!X174))</f>
        <v/>
      </c>
      <c r="X174" s="2" t="str">
        <f>if(isblank(rawdata!Y174),"",if(countif(Mappings!$A$6:$A$250,"="&amp;rawdata!Y174)&gt;0,vlookup(rawdata!Y174,Mappings!$A$6:$B$250,2,false),rawdata!Y174))</f>
        <v/>
      </c>
      <c r="Y174" s="2" t="str">
        <f>if(isblank(rawdata!Z174),"",if(countif(Mappings!$A$6:$A$250,"="&amp;rawdata!Z174)&gt;0,vlookup(rawdata!Z174,Mappings!$A$6:$B$250,2,false),rawdata!Z174))</f>
        <v/>
      </c>
      <c r="Z174" s="2" t="str">
        <f>if(isblank(rawdata!AA174),"",if(countif(Mappings!$A$6:$A$250,"="&amp;rawdata!AA174)&gt;0,vlookup(rawdata!AA174,Mappings!$A$6:$B$250,2,false),rawdata!AA174))</f>
        <v/>
      </c>
      <c r="AA174" s="2" t="str">
        <f>if(isblank(rawdata!AB174),"",if(countif(Mappings!$A$6:$A$250,"="&amp;rawdata!AB174)&gt;0,vlookup(rawdata!AB174,Mappings!$A$6:$B$250,2,false),rawdata!AB174))</f>
        <v/>
      </c>
    </row>
    <row r="175">
      <c r="B175" s="2" t="str">
        <f>rawdata!C175</f>
        <v>BREAKING WAVE</v>
      </c>
      <c r="C175" s="2" t="str">
        <f>rawdata!D175</f>
        <v>Smalldesignfirm</v>
      </c>
      <c r="D175" s="2" t="str">
        <f>rawdata!E175</f>
        <v>We had the great fortune to be able to work with some amazing artists on our Biogen Idec project. Jeff Lieberman (Plebian Design) and Bill Washabaugh (Hypersonic Engineering) created Breaking Wave, an anamorphic kinetic sculpture that entrances and beguiles visitors. The kinetic sculpture embodies the complexity of getting a new therapy to market. Success requires many pieces to come together at the right moment – it is an exercise in perseverance and patience. In Breaking Wave, thousands of moving parts coalesce into a meaningful shape only from a particular viewpoint.</v>
      </c>
      <c r="E175" s="11" t="str">
        <f>rawdata!F175</f>
        <v>http://smalldesignfirm.com/project/breaking-wave/#breaking-wave</v>
      </c>
      <c r="F175" s="2" t="str">
        <f>rawdata!G175</f>
        <v/>
      </c>
      <c r="G175" s="2" t="str">
        <f>rawdata!H175</f>
        <v>2013</v>
      </c>
      <c r="H175" s="2" t="str">
        <f>rawdata!I175</f>
        <v>Massachusetts, USA</v>
      </c>
      <c r="I175" s="2" t="str">
        <f>if(isblank(rawdata!J175),"",if(countif(Mappings!$A$6:$A$250,"="&amp;rawdata!J175)&gt;0,vlookup(rawdata!J175,Mappings!$A$6:$B$250,2,false),rawdata!J175))</f>
        <v>form_sculpture</v>
      </c>
      <c r="J175" s="2" t="str">
        <f>if(isblank(rawdata!K175),"",if(countif(Mappings!$A$6:$A$250,"="&amp;rawdata!K175)&gt;0,vlookup(rawdata!K175,Mappings!$A$6:$B$250,2,false),rawdata!K175))</f>
        <v>form_installation</v>
      </c>
      <c r="K175" s="2" t="str">
        <f>if(isblank(rawdata!L175),"",if(countif(Mappings!$A$6:$A$250,"="&amp;rawdata!L175)&gt;0,vlookup(rawdata!L175,Mappings!$A$6:$B$250,2,false),rawdata!L175))</f>
        <v>type_commercial</v>
      </c>
      <c r="L175" s="2" t="str">
        <f>if(isblank(rawdata!M175),"",if(countif(Mappings!$A$6:$A$250,"="&amp;rawdata!M175)&gt;0,vlookup(rawdata!M175,Mappings!$A$6:$B$250,2,false),rawdata!M175))</f>
        <v>gear_projector</v>
      </c>
      <c r="M175" s="2" t="str">
        <f>if(isblank(rawdata!N175),"",if(countif(Mappings!$A$6:$A$250,"="&amp;rawdata!N175)&gt;0,vlookup(rawdata!N175,Mappings!$A$6:$B$250,2,false),rawdata!N175))</f>
        <v>form_video</v>
      </c>
      <c r="N175" s="2" t="str">
        <f>if(isblank(rawdata!O175),"",if(countif(Mappings!$A$6:$A$250,"="&amp;rawdata!O175)&gt;0,vlookup(rawdata!O175,Mappings!$A$6:$B$250,2,false),rawdata!O175))</f>
        <v>function_motion</v>
      </c>
      <c r="O175" s="2" t="str">
        <f>if(isblank(rawdata!P175),"",if(countif(Mappings!$A$6:$A$250,"="&amp;rawdata!P175)&gt;0,vlookup(rawdata!P175,Mappings!$A$6:$B$250,2,false),rawdata!P175))</f>
        <v>theme_tech</v>
      </c>
      <c r="P175" s="2" t="str">
        <f>if(isblank(rawdata!Q175),"",if(countif(Mappings!$A$6:$A$250,"="&amp;rawdata!Q175)&gt;0,vlookup(rawdata!Q175,Mappings!$A$6:$B$250,2,false),rawdata!Q175))</f>
        <v>tech_3D</v>
      </c>
      <c r="Q175" s="2" t="str">
        <f>if(isblank(rawdata!R175),"",if(countif(Mappings!$A$6:$A$250,"="&amp;rawdata!R175)&gt;0,vlookup(rawdata!R175,Mappings!$A$6:$B$250,2,false),rawdata!R175))</f>
        <v/>
      </c>
      <c r="R175" s="2" t="str">
        <f>if(isblank(rawdata!S175),"",if(countif(Mappings!$A$6:$A$250,"="&amp;rawdata!S175)&gt;0,vlookup(rawdata!S175,Mappings!$A$6:$B$250,2,false),rawdata!S175))</f>
        <v/>
      </c>
      <c r="S175" s="2" t="str">
        <f>if(isblank(rawdata!T175),"",if(countif(Mappings!$A$6:$A$250,"="&amp;rawdata!T175)&gt;0,vlookup(rawdata!T175,Mappings!$A$6:$B$250,2,false),rawdata!T175))</f>
        <v/>
      </c>
      <c r="T175" s="2" t="str">
        <f>if(isblank(rawdata!U175),"",if(countif(Mappings!$A$6:$A$250,"="&amp;rawdata!U175)&gt;0,vlookup(rawdata!U175,Mappings!$A$6:$B$250,2,false),rawdata!U175))</f>
        <v/>
      </c>
      <c r="U175" s="2" t="str">
        <f>if(isblank(rawdata!V175),"",if(countif(Mappings!$A$6:$A$250,"="&amp;rawdata!V175)&gt;0,vlookup(rawdata!V175,Mappings!$A$6:$B$250,2,false),rawdata!V175))</f>
        <v/>
      </c>
      <c r="V175" s="2" t="str">
        <f>if(isblank(rawdata!W175),"",if(countif(Mappings!$A$6:$A$250,"="&amp;rawdata!W175)&gt;0,vlookup(rawdata!W175,Mappings!$A$6:$B$250,2,false),rawdata!W175))</f>
        <v/>
      </c>
      <c r="W175" s="2" t="str">
        <f>if(isblank(rawdata!X175),"",if(countif(Mappings!$A$6:$A$250,"="&amp;rawdata!X175)&gt;0,vlookup(rawdata!X175,Mappings!$A$6:$B$250,2,false),rawdata!X175))</f>
        <v/>
      </c>
      <c r="X175" s="2" t="str">
        <f>if(isblank(rawdata!Y175),"",if(countif(Mappings!$A$6:$A$250,"="&amp;rawdata!Y175)&gt;0,vlookup(rawdata!Y175,Mappings!$A$6:$B$250,2,false),rawdata!Y175))</f>
        <v/>
      </c>
      <c r="Y175" s="2" t="str">
        <f>if(isblank(rawdata!Z175),"",if(countif(Mappings!$A$6:$A$250,"="&amp;rawdata!Z175)&gt;0,vlookup(rawdata!Z175,Mappings!$A$6:$B$250,2,false),rawdata!Z175))</f>
        <v/>
      </c>
      <c r="Z175" s="2" t="str">
        <f>if(isblank(rawdata!AA175),"",if(countif(Mappings!$A$6:$A$250,"="&amp;rawdata!AA175)&gt;0,vlookup(rawdata!AA175,Mappings!$A$6:$B$250,2,false),rawdata!AA175))</f>
        <v/>
      </c>
      <c r="AA175" s="2" t="str">
        <f>if(isblank(rawdata!AB175),"",if(countif(Mappings!$A$6:$A$250,"="&amp;rawdata!AB175)&gt;0,vlookup(rawdata!AB175,Mappings!$A$6:$B$250,2,false),rawdata!AB175))</f>
        <v/>
      </c>
    </row>
    <row r="176">
      <c r="B176" s="2" t="str">
        <f>rawdata!C176</f>
        <v>Visionary Science</v>
      </c>
      <c r="C176" s="2" t="str">
        <f>rawdata!D176</f>
        <v>Smalldesignfirm</v>
      </c>
      <c r="D176" s="2" t="str">
        <f>rawdata!E176</f>
        <v>The back wall of the lobby highlights the CEOs and scientists that have contributed to Biogen Idec’s success. Thirteen scientists and seven CEOs have physical portraits. On the left of the wall is a screen and wheel which visitors can interact with. When no one is interacting with the wall the screen displays important people who do not have physical portraits on the wall. Approaching the screen triggers a prompt asking the visitor to turn the wheel. Turning the wheel takes the visitor through important events and people in Biogen Idec’s history.</v>
      </c>
      <c r="E176" s="11" t="str">
        <f>rawdata!F176</f>
        <v>http://smalldesignfirm.com/project/visionary-science/#visionary-science</v>
      </c>
      <c r="F176" s="2" t="str">
        <f>rawdata!G176</f>
        <v/>
      </c>
      <c r="G176" s="2" t="str">
        <f>rawdata!H176</f>
        <v>2013</v>
      </c>
      <c r="H176" s="2" t="str">
        <f>rawdata!I176</f>
        <v>Massachusetts, USA</v>
      </c>
      <c r="I176" s="2" t="str">
        <f>if(isblank(rawdata!J176),"",if(countif(Mappings!$A$6:$A$250,"="&amp;rawdata!J176)&gt;0,vlookup(rawdata!J176,Mappings!$A$6:$B$250,2,false),rawdata!J176))</f>
        <v>type_interactive</v>
      </c>
      <c r="J176" s="2" t="str">
        <f>if(isblank(rawdata!K176),"",if(countif(Mappings!$A$6:$A$250,"="&amp;rawdata!K176)&gt;0,vlookup(rawdata!K176,Mappings!$A$6:$B$250,2,false),rawdata!K176))</f>
        <v>gear_screen</v>
      </c>
      <c r="K176" s="2" t="str">
        <f>if(isblank(rawdata!L176),"",if(countif(Mappings!$A$6:$A$250,"="&amp;rawdata!L176)&gt;0,vlookup(rawdata!L176,Mappings!$A$6:$B$250,2,false),rawdata!L176))</f>
        <v>form_installation</v>
      </c>
      <c r="L176" s="2" t="str">
        <f>if(isblank(rawdata!M176),"",if(countif(Mappings!$A$6:$A$250,"="&amp;rawdata!M176)&gt;0,vlookup(rawdata!M176,Mappings!$A$6:$B$250,2,false),rawdata!M176))</f>
        <v>type_commercial</v>
      </c>
      <c r="M176" s="2" t="str">
        <f>if(isblank(rawdata!N176),"",if(countif(Mappings!$A$6:$A$250,"="&amp;rawdata!N176)&gt;0,vlookup(rawdata!N176,Mappings!$A$6:$B$250,2,false),rawdata!N176))</f>
        <v>theme_historical</v>
      </c>
      <c r="N176" s="2" t="str">
        <f>if(isblank(rawdata!O176),"",if(countif(Mappings!$A$6:$A$250,"="&amp;rawdata!O176)&gt;0,vlookup(rawdata!O176,Mappings!$A$6:$B$250,2,false),rawdata!O176))</f>
        <v>tech_screen</v>
      </c>
      <c r="O176" s="2" t="str">
        <f>if(isblank(rawdata!P176),"",if(countif(Mappings!$A$6:$A$250,"="&amp;rawdata!P176)&gt;0,vlookup(rawdata!P176,Mappings!$A$6:$B$250,2,false),rawdata!P176))</f>
        <v>function_touch</v>
      </c>
      <c r="P176" s="2" t="str">
        <f>if(isblank(rawdata!Q176),"",if(countif(Mappings!$A$6:$A$250,"="&amp;rawdata!Q176)&gt;0,vlookup(rawdata!Q176,Mappings!$A$6:$B$250,2,false),rawdata!Q176))</f>
        <v/>
      </c>
      <c r="Q176" s="2" t="str">
        <f>if(isblank(rawdata!R176),"",if(countif(Mappings!$A$6:$A$250,"="&amp;rawdata!R176)&gt;0,vlookup(rawdata!R176,Mappings!$A$6:$B$250,2,false),rawdata!R176))</f>
        <v/>
      </c>
      <c r="R176" s="2" t="str">
        <f>if(isblank(rawdata!S176),"",if(countif(Mappings!$A$6:$A$250,"="&amp;rawdata!S176)&gt;0,vlookup(rawdata!S176,Mappings!$A$6:$B$250,2,false),rawdata!S176))</f>
        <v/>
      </c>
      <c r="S176" s="2" t="str">
        <f>if(isblank(rawdata!T176),"",if(countif(Mappings!$A$6:$A$250,"="&amp;rawdata!T176)&gt;0,vlookup(rawdata!T176,Mappings!$A$6:$B$250,2,false),rawdata!T176))</f>
        <v/>
      </c>
      <c r="T176" s="2" t="str">
        <f>if(isblank(rawdata!U176),"",if(countif(Mappings!$A$6:$A$250,"="&amp;rawdata!U176)&gt;0,vlookup(rawdata!U176,Mappings!$A$6:$B$250,2,false),rawdata!U176))</f>
        <v/>
      </c>
      <c r="U176" s="2" t="str">
        <f>if(isblank(rawdata!V176),"",if(countif(Mappings!$A$6:$A$250,"="&amp;rawdata!V176)&gt;0,vlookup(rawdata!V176,Mappings!$A$6:$B$250,2,false),rawdata!V176))</f>
        <v/>
      </c>
      <c r="V176" s="2" t="str">
        <f>if(isblank(rawdata!W176),"",if(countif(Mappings!$A$6:$A$250,"="&amp;rawdata!W176)&gt;0,vlookup(rawdata!W176,Mappings!$A$6:$B$250,2,false),rawdata!W176))</f>
        <v/>
      </c>
      <c r="W176" s="2" t="str">
        <f>if(isblank(rawdata!X176),"",if(countif(Mappings!$A$6:$A$250,"="&amp;rawdata!X176)&gt;0,vlookup(rawdata!X176,Mappings!$A$6:$B$250,2,false),rawdata!X176))</f>
        <v/>
      </c>
      <c r="X176" s="2" t="str">
        <f>if(isblank(rawdata!Y176),"",if(countif(Mappings!$A$6:$A$250,"="&amp;rawdata!Y176)&gt;0,vlookup(rawdata!Y176,Mappings!$A$6:$B$250,2,false),rawdata!Y176))</f>
        <v/>
      </c>
      <c r="Y176" s="2" t="str">
        <f>if(isblank(rawdata!Z176),"",if(countif(Mappings!$A$6:$A$250,"="&amp;rawdata!Z176)&gt;0,vlookup(rawdata!Z176,Mappings!$A$6:$B$250,2,false),rawdata!Z176))</f>
        <v/>
      </c>
      <c r="Z176" s="2" t="str">
        <f>if(isblank(rawdata!AA176),"",if(countif(Mappings!$A$6:$A$250,"="&amp;rawdata!AA176)&gt;0,vlookup(rawdata!AA176,Mappings!$A$6:$B$250,2,false),rawdata!AA176))</f>
        <v/>
      </c>
      <c r="AA176" s="2" t="str">
        <f>if(isblank(rawdata!AB176),"",if(countif(Mappings!$A$6:$A$250,"="&amp;rawdata!AB176)&gt;0,vlookup(rawdata!AB176,Mappings!$A$6:$B$250,2,false),rawdata!AB176))</f>
        <v/>
      </c>
    </row>
    <row r="177">
      <c r="B177" s="2" t="str">
        <f>rawdata!C177</f>
        <v>Facets of History</v>
      </c>
      <c r="C177" s="2" t="str">
        <f>rawdata!D177</f>
        <v>Smalldesignfirm</v>
      </c>
      <c r="D177" s="2" t="str">
        <f>rawdata!E177</f>
        <v>The Facets of History exhibit hilights Biogen Idec’s rich history. The exhibit consists of two glowing tables. The main table is projected on from above. An RFID antenna is located under the center of the table and a capacitive button near the edge. The side table consists of sixteen glowing pockets, one for each story object. Each pocket has an RFID antenna below it. Visitors are prompted to pick up an object from the side table and place it on the main table. Doing so displays a series of images, video and text about the selected story. Visitors can navigate through the content using the button.</v>
      </c>
      <c r="E177" s="11" t="str">
        <f>rawdata!F177</f>
        <v>http://smalldesignfirm.com/project/facets-of-history/#facets-of-history</v>
      </c>
      <c r="F177" s="2" t="str">
        <f>rawdata!G177</f>
        <v/>
      </c>
      <c r="G177" s="2" t="str">
        <f>rawdata!H177</f>
        <v>2013</v>
      </c>
      <c r="H177" s="2" t="str">
        <f>rawdata!I177</f>
        <v>Massachusetts, USA</v>
      </c>
      <c r="I177" s="2" t="str">
        <f>if(isblank(rawdata!J177),"",if(countif(Mappings!$A$6:$A$250,"="&amp;rawdata!J177)&gt;0,vlookup(rawdata!J177,Mappings!$A$6:$B$250,2,false),rawdata!J177))</f>
        <v>type_interactive</v>
      </c>
      <c r="J177" s="2" t="str">
        <f>if(isblank(rawdata!K177),"",if(countif(Mappings!$A$6:$A$250,"="&amp;rawdata!K177)&gt;0,vlookup(rawdata!K177,Mappings!$A$6:$B$250,2,false),rawdata!K177))</f>
        <v>gear_screen</v>
      </c>
      <c r="K177" s="2" t="str">
        <f>if(isblank(rawdata!L177),"",if(countif(Mappings!$A$6:$A$250,"="&amp;rawdata!L177)&gt;0,vlookup(rawdata!L177,Mappings!$A$6:$B$250,2,false),rawdata!L177))</f>
        <v>form_installation</v>
      </c>
      <c r="L177" s="2" t="str">
        <f>if(isblank(rawdata!M177),"",if(countif(Mappings!$A$6:$A$250,"="&amp;rawdata!M177)&gt;0,vlookup(rawdata!M177,Mappings!$A$6:$B$250,2,false),rawdata!M177))</f>
        <v>type_commercial</v>
      </c>
      <c r="M177" s="2" t="str">
        <f>if(isblank(rawdata!N177),"",if(countif(Mappings!$A$6:$A$250,"="&amp;rawdata!N177)&gt;0,vlookup(rawdata!N177,Mappings!$A$6:$B$250,2,false),rawdata!N177))</f>
        <v>theme_historical</v>
      </c>
      <c r="N177" s="2" t="str">
        <f>if(isblank(rawdata!O177),"",if(countif(Mappings!$A$6:$A$250,"="&amp;rawdata!O177)&gt;0,vlookup(rawdata!O177,Mappings!$A$6:$B$250,2,false),rawdata!O177))</f>
        <v>tech_screen</v>
      </c>
      <c r="O177" s="2" t="str">
        <f>if(isblank(rawdata!P177),"",if(countif(Mappings!$A$6:$A$250,"="&amp;rawdata!P177)&gt;0,vlookup(rawdata!P177,Mappings!$A$6:$B$250,2,false),rawdata!P177))</f>
        <v>function_touch</v>
      </c>
      <c r="P177" s="2" t="str">
        <f>if(isblank(rawdata!Q177),"",if(countif(Mappings!$A$6:$A$250,"="&amp;rawdata!Q177)&gt;0,vlookup(rawdata!Q177,Mappings!$A$6:$B$250,2,false),rawdata!Q177))</f>
        <v/>
      </c>
      <c r="Q177" s="2" t="str">
        <f>if(isblank(rawdata!R177),"",if(countif(Mappings!$A$6:$A$250,"="&amp;rawdata!R177)&gt;0,vlookup(rawdata!R177,Mappings!$A$6:$B$250,2,false),rawdata!R177))</f>
        <v/>
      </c>
      <c r="R177" s="2" t="str">
        <f>if(isblank(rawdata!S177),"",if(countif(Mappings!$A$6:$A$250,"="&amp;rawdata!S177)&gt;0,vlookup(rawdata!S177,Mappings!$A$6:$B$250,2,false),rawdata!S177))</f>
        <v/>
      </c>
      <c r="S177" s="2" t="str">
        <f>if(isblank(rawdata!T177),"",if(countif(Mappings!$A$6:$A$250,"="&amp;rawdata!T177)&gt;0,vlookup(rawdata!T177,Mappings!$A$6:$B$250,2,false),rawdata!T177))</f>
        <v/>
      </c>
      <c r="T177" s="2" t="str">
        <f>if(isblank(rawdata!U177),"",if(countif(Mappings!$A$6:$A$250,"="&amp;rawdata!U177)&gt;0,vlookup(rawdata!U177,Mappings!$A$6:$B$250,2,false),rawdata!U177))</f>
        <v/>
      </c>
      <c r="U177" s="2" t="str">
        <f>if(isblank(rawdata!V177),"",if(countif(Mappings!$A$6:$A$250,"="&amp;rawdata!V177)&gt;0,vlookup(rawdata!V177,Mappings!$A$6:$B$250,2,false),rawdata!V177))</f>
        <v/>
      </c>
      <c r="V177" s="2" t="str">
        <f>if(isblank(rawdata!W177),"",if(countif(Mappings!$A$6:$A$250,"="&amp;rawdata!W177)&gt;0,vlookup(rawdata!W177,Mappings!$A$6:$B$250,2,false),rawdata!W177))</f>
        <v/>
      </c>
      <c r="W177" s="2" t="str">
        <f>if(isblank(rawdata!X177),"",if(countif(Mappings!$A$6:$A$250,"="&amp;rawdata!X177)&gt;0,vlookup(rawdata!X177,Mappings!$A$6:$B$250,2,false),rawdata!X177))</f>
        <v/>
      </c>
      <c r="X177" s="2" t="str">
        <f>if(isblank(rawdata!Y177),"",if(countif(Mappings!$A$6:$A$250,"="&amp;rawdata!Y177)&gt;0,vlookup(rawdata!Y177,Mappings!$A$6:$B$250,2,false),rawdata!Y177))</f>
        <v/>
      </c>
      <c r="Y177" s="2" t="str">
        <f>if(isblank(rawdata!Z177),"",if(countif(Mappings!$A$6:$A$250,"="&amp;rawdata!Z177)&gt;0,vlookup(rawdata!Z177,Mappings!$A$6:$B$250,2,false),rawdata!Z177))</f>
        <v/>
      </c>
      <c r="Z177" s="2" t="str">
        <f>if(isblank(rawdata!AA177),"",if(countif(Mappings!$A$6:$A$250,"="&amp;rawdata!AA177)&gt;0,vlookup(rawdata!AA177,Mappings!$A$6:$B$250,2,false),rawdata!AA177))</f>
        <v/>
      </c>
      <c r="AA177" s="2" t="str">
        <f>if(isblank(rawdata!AB177),"",if(countif(Mappings!$A$6:$A$250,"="&amp;rawdata!AB177)&gt;0,vlookup(rawdata!AB177,Mappings!$A$6:$B$250,2,false),rawdata!AB177))</f>
        <v/>
      </c>
    </row>
    <row r="178">
      <c r="B178" s="2" t="str">
        <f>rawdata!C178</f>
        <v>Who We Are</v>
      </c>
      <c r="C178" s="2" t="str">
        <f>rawdata!D178</f>
        <v>Smalldesignfirm</v>
      </c>
      <c r="D178" s="2" t="str">
        <f>rawdata!E178</f>
        <v>The Who We Are installation introduces visitors to the diverse Biogen IdecWho We Are is a large grid structure holding ten double-sided displays and proximity sensors to detect the presence of people both inside the lobby and on the sidewalk. Approaching the exhibit from either inside or out triggers a video story of a person describing how Biogen Idec has influenced their life. The stories come from employees, scientists and patients.</v>
      </c>
      <c r="E178" s="11" t="str">
        <f>rawdata!F178</f>
        <v>http://smalldesignfirm.com/project/who-we-are/#who-we-are</v>
      </c>
      <c r="F178" s="2" t="str">
        <f>rawdata!G178</f>
        <v/>
      </c>
      <c r="G178" s="2" t="str">
        <f>rawdata!H178</f>
        <v>2013</v>
      </c>
      <c r="H178" s="2" t="str">
        <f>rawdata!I178</f>
        <v>Massachusetts, USA</v>
      </c>
      <c r="I178" s="2" t="str">
        <f>if(isblank(rawdata!J178),"",if(countif(Mappings!$A$6:$A$250,"="&amp;rawdata!J178)&gt;0,vlookup(rawdata!J178,Mappings!$A$6:$B$250,2,false),rawdata!J178))</f>
        <v>type_interactive</v>
      </c>
      <c r="J178" s="2" t="str">
        <f>if(isblank(rawdata!K178),"",if(countif(Mappings!$A$6:$A$250,"="&amp;rawdata!K178)&gt;0,vlookup(rawdata!K178,Mappings!$A$6:$B$250,2,false),rawdata!K178))</f>
        <v>gear_screen</v>
      </c>
      <c r="K178" s="2" t="str">
        <f>if(isblank(rawdata!L178),"",if(countif(Mappings!$A$6:$A$250,"="&amp;rawdata!L178)&gt;0,vlookup(rawdata!L178,Mappings!$A$6:$B$250,2,false),rawdata!L178))</f>
        <v>form_installation</v>
      </c>
      <c r="L178" s="2" t="str">
        <f>if(isblank(rawdata!M178),"",if(countif(Mappings!$A$6:$A$250,"="&amp;rawdata!M178)&gt;0,vlookup(rawdata!M178,Mappings!$A$6:$B$250,2,false),rawdata!M178))</f>
        <v>type_commercial</v>
      </c>
      <c r="M178" s="2" t="str">
        <f>if(isblank(rawdata!N178),"",if(countif(Mappings!$A$6:$A$250,"="&amp;rawdata!N178)&gt;0,vlookup(rawdata!N178,Mappings!$A$6:$B$250,2,false),rawdata!N178))</f>
        <v>theme_historical</v>
      </c>
      <c r="N178" s="2" t="str">
        <f>if(isblank(rawdata!O178),"",if(countif(Mappings!$A$6:$A$250,"="&amp;rawdata!O178)&gt;0,vlookup(rawdata!O178,Mappings!$A$6:$B$250,2,false),rawdata!O178))</f>
        <v>tech_screen</v>
      </c>
      <c r="O178" s="2" t="str">
        <f>if(isblank(rawdata!P178),"",if(countif(Mappings!$A$6:$A$250,"="&amp;rawdata!P178)&gt;0,vlookup(rawdata!P178,Mappings!$A$6:$B$250,2,false),rawdata!P178))</f>
        <v>function_touch</v>
      </c>
      <c r="P178" s="2" t="str">
        <f>if(isblank(rawdata!Q178),"",if(countif(Mappings!$A$6:$A$250,"="&amp;rawdata!Q178)&gt;0,vlookup(rawdata!Q178,Mappings!$A$6:$B$250,2,false),rawdata!Q178))</f>
        <v/>
      </c>
      <c r="Q178" s="2" t="str">
        <f>if(isblank(rawdata!R178),"",if(countif(Mappings!$A$6:$A$250,"="&amp;rawdata!R178)&gt;0,vlookup(rawdata!R178,Mappings!$A$6:$B$250,2,false),rawdata!R178))</f>
        <v/>
      </c>
      <c r="R178" s="2" t="str">
        <f>if(isblank(rawdata!S178),"",if(countif(Mappings!$A$6:$A$250,"="&amp;rawdata!S178)&gt;0,vlookup(rawdata!S178,Mappings!$A$6:$B$250,2,false),rawdata!S178))</f>
        <v/>
      </c>
      <c r="S178" s="2" t="str">
        <f>if(isblank(rawdata!T178),"",if(countif(Mappings!$A$6:$A$250,"="&amp;rawdata!T178)&gt;0,vlookup(rawdata!T178,Mappings!$A$6:$B$250,2,false),rawdata!T178))</f>
        <v/>
      </c>
      <c r="T178" s="2" t="str">
        <f>if(isblank(rawdata!U178),"",if(countif(Mappings!$A$6:$A$250,"="&amp;rawdata!U178)&gt;0,vlookup(rawdata!U178,Mappings!$A$6:$B$250,2,false),rawdata!U178))</f>
        <v/>
      </c>
      <c r="U178" s="2" t="str">
        <f>if(isblank(rawdata!V178),"",if(countif(Mappings!$A$6:$A$250,"="&amp;rawdata!V178)&gt;0,vlookup(rawdata!V178,Mappings!$A$6:$B$250,2,false),rawdata!V178))</f>
        <v/>
      </c>
      <c r="V178" s="2" t="str">
        <f>if(isblank(rawdata!W178),"",if(countif(Mappings!$A$6:$A$250,"="&amp;rawdata!W178)&gt;0,vlookup(rawdata!W178,Mappings!$A$6:$B$250,2,false),rawdata!W178))</f>
        <v/>
      </c>
      <c r="W178" s="2" t="str">
        <f>if(isblank(rawdata!X178),"",if(countif(Mappings!$A$6:$A$250,"="&amp;rawdata!X178)&gt;0,vlookup(rawdata!X178,Mappings!$A$6:$B$250,2,false),rawdata!X178))</f>
        <v/>
      </c>
      <c r="X178" s="2" t="str">
        <f>if(isblank(rawdata!Y178),"",if(countif(Mappings!$A$6:$A$250,"="&amp;rawdata!Y178)&gt;0,vlookup(rawdata!Y178,Mappings!$A$6:$B$250,2,false),rawdata!Y178))</f>
        <v/>
      </c>
      <c r="Y178" s="2" t="str">
        <f>if(isblank(rawdata!Z178),"",if(countif(Mappings!$A$6:$A$250,"="&amp;rawdata!Z178)&gt;0,vlookup(rawdata!Z178,Mappings!$A$6:$B$250,2,false),rawdata!Z178))</f>
        <v/>
      </c>
      <c r="Z178" s="2" t="str">
        <f>if(isblank(rawdata!AA178),"",if(countif(Mappings!$A$6:$A$250,"="&amp;rawdata!AA178)&gt;0,vlookup(rawdata!AA178,Mappings!$A$6:$B$250,2,false),rawdata!AA178))</f>
        <v/>
      </c>
      <c r="AA178" s="2" t="str">
        <f>if(isblank(rawdata!AB178),"",if(countif(Mappings!$A$6:$A$250,"="&amp;rawdata!AB178)&gt;0,vlookup(rawdata!AB178,Mappings!$A$6:$B$250,2,false),rawdata!AB178))</f>
        <v/>
      </c>
    </row>
    <row r="179">
      <c r="B179" s="2" t="str">
        <f>rawdata!C179</f>
        <v>Lab Bench</v>
      </c>
      <c r="C179" s="2" t="str">
        <f>rawdata!D179</f>
        <v>Smalldesignfirm</v>
      </c>
      <c r="D179" s="2" t="str">
        <f>rawdata!E179</f>
        <v>The lab bench is a cocktail height table with a strip of six screens embedded along its center. The displays rotate through scientific images entered into an internal Biogen Idec art competition. Sitting at any of the four interaction points displays a short piece of text describing Biogen Idec’s commitment to research research.</v>
      </c>
      <c r="E179" s="11" t="str">
        <f>rawdata!F179</f>
        <v>http://smalldesignfirm.com/project/lab-bench/#lab-bench</v>
      </c>
      <c r="F179" s="2" t="str">
        <f>rawdata!G179</f>
        <v/>
      </c>
      <c r="G179" s="2" t="str">
        <f>rawdata!H179</f>
        <v>2013</v>
      </c>
      <c r="H179" s="2" t="str">
        <f>rawdata!I179</f>
        <v>Massachusetts, USA</v>
      </c>
      <c r="I179" s="2" t="str">
        <f>if(isblank(rawdata!J179),"",if(countif(Mappings!$A$6:$A$250,"="&amp;rawdata!J179)&gt;0,vlookup(rawdata!J179,Mappings!$A$6:$B$250,2,false),rawdata!J179))</f>
        <v>type_interactive</v>
      </c>
      <c r="J179" s="2" t="str">
        <f>if(isblank(rawdata!K179),"",if(countif(Mappings!$A$6:$A$250,"="&amp;rawdata!K179)&gt;0,vlookup(rawdata!K179,Mappings!$A$6:$B$250,2,false),rawdata!K179))</f>
        <v>gear_screen</v>
      </c>
      <c r="K179" s="2" t="str">
        <f>if(isblank(rawdata!L179),"",if(countif(Mappings!$A$6:$A$250,"="&amp;rawdata!L179)&gt;0,vlookup(rawdata!L179,Mappings!$A$6:$B$250,2,false),rawdata!L179))</f>
        <v>form_installation</v>
      </c>
      <c r="L179" s="2" t="str">
        <f>if(isblank(rawdata!M179),"",if(countif(Mappings!$A$6:$A$250,"="&amp;rawdata!M179)&gt;0,vlookup(rawdata!M179,Mappings!$A$6:$B$250,2,false),rawdata!M179))</f>
        <v>type_commercial</v>
      </c>
      <c r="M179" s="2" t="str">
        <f>if(isblank(rawdata!N179),"",if(countif(Mappings!$A$6:$A$250,"="&amp;rawdata!N179)&gt;0,vlookup(rawdata!N179,Mappings!$A$6:$B$250,2,false),rawdata!N179))</f>
        <v>theme_historical</v>
      </c>
      <c r="N179" s="2" t="str">
        <f>if(isblank(rawdata!O179),"",if(countif(Mappings!$A$6:$A$250,"="&amp;rawdata!O179)&gt;0,vlookup(rawdata!O179,Mappings!$A$6:$B$250,2,false),rawdata!O179))</f>
        <v>tech_screen</v>
      </c>
      <c r="O179" s="2" t="str">
        <f>if(isblank(rawdata!P179),"",if(countif(Mappings!$A$6:$A$250,"="&amp;rawdata!P179)&gt;0,vlookup(rawdata!P179,Mappings!$A$6:$B$250,2,false),rawdata!P179))</f>
        <v>function_touch</v>
      </c>
      <c r="P179" s="2" t="str">
        <f>if(isblank(rawdata!Q179),"",if(countif(Mappings!$A$6:$A$250,"="&amp;rawdata!Q179)&gt;0,vlookup(rawdata!Q179,Mappings!$A$6:$B$250,2,false),rawdata!Q179))</f>
        <v/>
      </c>
      <c r="Q179" s="2" t="str">
        <f>if(isblank(rawdata!R179),"",if(countif(Mappings!$A$6:$A$250,"="&amp;rawdata!R179)&gt;0,vlookup(rawdata!R179,Mappings!$A$6:$B$250,2,false),rawdata!R179))</f>
        <v/>
      </c>
      <c r="R179" s="2" t="str">
        <f>if(isblank(rawdata!S179),"",if(countif(Mappings!$A$6:$A$250,"="&amp;rawdata!S179)&gt;0,vlookup(rawdata!S179,Mappings!$A$6:$B$250,2,false),rawdata!S179))</f>
        <v/>
      </c>
      <c r="S179" s="2" t="str">
        <f>if(isblank(rawdata!T179),"",if(countif(Mappings!$A$6:$A$250,"="&amp;rawdata!T179)&gt;0,vlookup(rawdata!T179,Mappings!$A$6:$B$250,2,false),rawdata!T179))</f>
        <v/>
      </c>
      <c r="T179" s="2" t="str">
        <f>if(isblank(rawdata!U179),"",if(countif(Mappings!$A$6:$A$250,"="&amp;rawdata!U179)&gt;0,vlookup(rawdata!U179,Mappings!$A$6:$B$250,2,false),rawdata!U179))</f>
        <v/>
      </c>
      <c r="U179" s="2" t="str">
        <f>if(isblank(rawdata!V179),"",if(countif(Mappings!$A$6:$A$250,"="&amp;rawdata!V179)&gt;0,vlookup(rawdata!V179,Mappings!$A$6:$B$250,2,false),rawdata!V179))</f>
        <v/>
      </c>
      <c r="V179" s="2" t="str">
        <f>if(isblank(rawdata!W179),"",if(countif(Mappings!$A$6:$A$250,"="&amp;rawdata!W179)&gt;0,vlookup(rawdata!W179,Mappings!$A$6:$B$250,2,false),rawdata!W179))</f>
        <v/>
      </c>
      <c r="W179" s="2" t="str">
        <f>if(isblank(rawdata!X179),"",if(countif(Mappings!$A$6:$A$250,"="&amp;rawdata!X179)&gt;0,vlookup(rawdata!X179,Mappings!$A$6:$B$250,2,false),rawdata!X179))</f>
        <v/>
      </c>
      <c r="X179" s="2" t="str">
        <f>if(isblank(rawdata!Y179),"",if(countif(Mappings!$A$6:$A$250,"="&amp;rawdata!Y179)&gt;0,vlookup(rawdata!Y179,Mappings!$A$6:$B$250,2,false),rawdata!Y179))</f>
        <v/>
      </c>
      <c r="Y179" s="2" t="str">
        <f>if(isblank(rawdata!Z179),"",if(countif(Mappings!$A$6:$A$250,"="&amp;rawdata!Z179)&gt;0,vlookup(rawdata!Z179,Mappings!$A$6:$B$250,2,false),rawdata!Z179))</f>
        <v/>
      </c>
      <c r="Z179" s="2" t="str">
        <f>if(isblank(rawdata!AA179),"",if(countif(Mappings!$A$6:$A$250,"="&amp;rawdata!AA179)&gt;0,vlookup(rawdata!AA179,Mappings!$A$6:$B$250,2,false),rawdata!AA179))</f>
        <v/>
      </c>
      <c r="AA179" s="2" t="str">
        <f>if(isblank(rawdata!AB179),"",if(countif(Mappings!$A$6:$A$250,"="&amp;rawdata!AB179)&gt;0,vlookup(rawdata!AB179,Mappings!$A$6:$B$250,2,false),rawdata!AB179))</f>
        <v/>
      </c>
    </row>
    <row r="180">
      <c r="B180" s="2" t="str">
        <f>rawdata!C180</f>
        <v>OUR THERAPIES</v>
      </c>
      <c r="C180" s="2" t="str">
        <f>rawdata!D180</f>
        <v>Smalldesignfirm</v>
      </c>
      <c r="D180" s="2" t="str">
        <f>rawdata!E180</f>
        <v>Our Therapies represents the fulfillment of Biogen Idec’s mission to translate research into medicine that improves lives. The interactive exhibit conists of a grid structure holding six displays and five glowing shelves. An avatar of each of Biogen Idec’s current products is located on the shelves. One of these shelves holds an RFID antenna. Placing one of the tagged products on the active shelf displays a description of the product over all six of the screens.</v>
      </c>
      <c r="E180" s="11" t="str">
        <f>rawdata!F180</f>
        <v>http://smalldesignfirm.com/project/our-therapies/#our-therapies</v>
      </c>
      <c r="F180" s="2" t="str">
        <f>rawdata!G180</f>
        <v/>
      </c>
      <c r="G180" s="2" t="str">
        <f>rawdata!H180</f>
        <v>2013</v>
      </c>
      <c r="H180" s="2" t="str">
        <f>rawdata!I180</f>
        <v>Massachusetts, USA</v>
      </c>
      <c r="I180" s="2" t="str">
        <f>if(isblank(rawdata!J180),"",if(countif(Mappings!$A$6:$A$250,"="&amp;rawdata!J180)&gt;0,vlookup(rawdata!J180,Mappings!$A$6:$B$250,2,false),rawdata!J180))</f>
        <v>type_interactive</v>
      </c>
      <c r="J180" s="2" t="str">
        <f>if(isblank(rawdata!K180),"",if(countif(Mappings!$A$6:$A$250,"="&amp;rawdata!K180)&gt;0,vlookup(rawdata!K180,Mappings!$A$6:$B$250,2,false),rawdata!K180))</f>
        <v>gear_screen</v>
      </c>
      <c r="K180" s="2" t="str">
        <f>if(isblank(rawdata!L180),"",if(countif(Mappings!$A$6:$A$250,"="&amp;rawdata!L180)&gt;0,vlookup(rawdata!L180,Mappings!$A$6:$B$250,2,false),rawdata!L180))</f>
        <v>form_installation</v>
      </c>
      <c r="L180" s="2" t="str">
        <f>if(isblank(rawdata!M180),"",if(countif(Mappings!$A$6:$A$250,"="&amp;rawdata!M180)&gt;0,vlookup(rawdata!M180,Mappings!$A$6:$B$250,2,false),rawdata!M180))</f>
        <v>form_exhibition</v>
      </c>
      <c r="M180" s="2" t="str">
        <f>if(isblank(rawdata!N180),"",if(countif(Mappings!$A$6:$A$250,"="&amp;rawdata!N180)&gt;0,vlookup(rawdata!N180,Mappings!$A$6:$B$250,2,false),rawdata!N180))</f>
        <v>type_commercial</v>
      </c>
      <c r="N180" s="2" t="str">
        <f>if(isblank(rawdata!O180),"",if(countif(Mappings!$A$6:$A$250,"="&amp;rawdata!O180)&gt;0,vlookup(rawdata!O180,Mappings!$A$6:$B$250,2,false),rawdata!O180))</f>
        <v>tech_screen</v>
      </c>
      <c r="O180" s="2" t="str">
        <f>if(isblank(rawdata!P180),"",if(countif(Mappings!$A$6:$A$250,"="&amp;rawdata!P180)&gt;0,vlookup(rawdata!P180,Mappings!$A$6:$B$250,2,false),rawdata!P180))</f>
        <v>function_touch</v>
      </c>
      <c r="P180" s="2" t="str">
        <f>if(isblank(rawdata!Q180),"",if(countif(Mappings!$A$6:$A$250,"="&amp;rawdata!Q180)&gt;0,vlookup(rawdata!Q180,Mappings!$A$6:$B$250,2,false),rawdata!Q180))</f>
        <v>theme_tech</v>
      </c>
      <c r="Q180" s="2" t="str">
        <f>if(isblank(rawdata!R180),"",if(countif(Mappings!$A$6:$A$250,"="&amp;rawdata!R180)&gt;0,vlookup(rawdata!R180,Mappings!$A$6:$B$250,2,false),rawdata!R180))</f>
        <v/>
      </c>
      <c r="R180" s="2" t="str">
        <f>if(isblank(rawdata!S180),"",if(countif(Mappings!$A$6:$A$250,"="&amp;rawdata!S180)&gt;0,vlookup(rawdata!S180,Mappings!$A$6:$B$250,2,false),rawdata!S180))</f>
        <v/>
      </c>
      <c r="S180" s="2" t="str">
        <f>if(isblank(rawdata!T180),"",if(countif(Mappings!$A$6:$A$250,"="&amp;rawdata!T180)&gt;0,vlookup(rawdata!T180,Mappings!$A$6:$B$250,2,false),rawdata!T180))</f>
        <v/>
      </c>
      <c r="T180" s="2" t="str">
        <f>if(isblank(rawdata!U180),"",if(countif(Mappings!$A$6:$A$250,"="&amp;rawdata!U180)&gt;0,vlookup(rawdata!U180,Mappings!$A$6:$B$250,2,false),rawdata!U180))</f>
        <v/>
      </c>
      <c r="U180" s="2" t="str">
        <f>if(isblank(rawdata!V180),"",if(countif(Mappings!$A$6:$A$250,"="&amp;rawdata!V180)&gt;0,vlookup(rawdata!V180,Mappings!$A$6:$B$250,2,false),rawdata!V180))</f>
        <v/>
      </c>
      <c r="V180" s="2" t="str">
        <f>if(isblank(rawdata!W180),"",if(countif(Mappings!$A$6:$A$250,"="&amp;rawdata!W180)&gt;0,vlookup(rawdata!W180,Mappings!$A$6:$B$250,2,false),rawdata!W180))</f>
        <v/>
      </c>
      <c r="W180" s="2" t="str">
        <f>if(isblank(rawdata!X180),"",if(countif(Mappings!$A$6:$A$250,"="&amp;rawdata!X180)&gt;0,vlookup(rawdata!X180,Mappings!$A$6:$B$250,2,false),rawdata!X180))</f>
        <v/>
      </c>
      <c r="X180" s="2" t="str">
        <f>if(isblank(rawdata!Y180),"",if(countif(Mappings!$A$6:$A$250,"="&amp;rawdata!Y180)&gt;0,vlookup(rawdata!Y180,Mappings!$A$6:$B$250,2,false),rawdata!Y180))</f>
        <v/>
      </c>
      <c r="Y180" s="2" t="str">
        <f>if(isblank(rawdata!Z180),"",if(countif(Mappings!$A$6:$A$250,"="&amp;rawdata!Z180)&gt;0,vlookup(rawdata!Z180,Mappings!$A$6:$B$250,2,false),rawdata!Z180))</f>
        <v/>
      </c>
      <c r="Z180" s="2" t="str">
        <f>if(isblank(rawdata!AA180),"",if(countif(Mappings!$A$6:$A$250,"="&amp;rawdata!AA180)&gt;0,vlookup(rawdata!AA180,Mappings!$A$6:$B$250,2,false),rawdata!AA180))</f>
        <v/>
      </c>
      <c r="AA180" s="2" t="str">
        <f>if(isblank(rawdata!AB180),"",if(countif(Mappings!$A$6:$A$250,"="&amp;rawdata!AB180)&gt;0,vlookup(rawdata!AB180,Mappings!$A$6:$B$250,2,false),rawdata!AB180))</f>
        <v/>
      </c>
    </row>
    <row r="181">
      <c r="B181" s="2" t="str">
        <f>rawdata!C181</f>
        <v>Our Pipeline</v>
      </c>
      <c r="C181" s="2" t="str">
        <f>rawdata!D181</f>
        <v>Smalldesignfirm</v>
      </c>
      <c r="D181" s="2" t="str">
        <f>rawdata!E181</f>
        <v>Our Pipelines illustrates the process that a compound makes from the lab to a viable medical therapy. The installation is a purpose built wall divided into sections by shelves and glass wedges. These sections correspond to the three phases of clinical trials. Each contains a screen and several lit boxes. An RFID antenna is placed below each screen. Placing one of the appropriate compound vials over this antenna displays a description of that compound. When no vial is present the phase number and description will be shown on the screen. Placing a vial from a different phase on the active area displays a return prompt.</v>
      </c>
      <c r="E181" s="11" t="str">
        <f>rawdata!F181</f>
        <v>http://smalldesignfirm.com/project/our-pipeline/#our-pipeline</v>
      </c>
      <c r="F181" s="2" t="str">
        <f>rawdata!G181</f>
        <v/>
      </c>
      <c r="G181" s="2" t="str">
        <f>rawdata!H181</f>
        <v>2013</v>
      </c>
      <c r="H181" s="2" t="str">
        <f>rawdata!I181</f>
        <v>Massachusetts, USA</v>
      </c>
      <c r="I181" s="2" t="str">
        <f>if(isblank(rawdata!J181),"",if(countif(Mappings!$A$6:$A$250,"="&amp;rawdata!J181)&gt;0,vlookup(rawdata!J181,Mappings!$A$6:$B$250,2,false),rawdata!J181))</f>
        <v>type_interactive</v>
      </c>
      <c r="J181" s="2" t="str">
        <f>if(isblank(rawdata!K181),"",if(countif(Mappings!$A$6:$A$250,"="&amp;rawdata!K181)&gt;0,vlookup(rawdata!K181,Mappings!$A$6:$B$250,2,false),rawdata!K181))</f>
        <v>gear_screen</v>
      </c>
      <c r="K181" s="2" t="str">
        <f>if(isblank(rawdata!L181),"",if(countif(Mappings!$A$6:$A$250,"="&amp;rawdata!L181)&gt;0,vlookup(rawdata!L181,Mappings!$A$6:$B$250,2,false),rawdata!L181))</f>
        <v>form_installation</v>
      </c>
      <c r="L181" s="2" t="str">
        <f>if(isblank(rawdata!M181),"",if(countif(Mappings!$A$6:$A$250,"="&amp;rawdata!M181)&gt;0,vlookup(rawdata!M181,Mappings!$A$6:$B$250,2,false),rawdata!M181))</f>
        <v>form_exhibition</v>
      </c>
      <c r="M181" s="2" t="str">
        <f>if(isblank(rawdata!N181),"",if(countif(Mappings!$A$6:$A$250,"="&amp;rawdata!N181)&gt;0,vlookup(rawdata!N181,Mappings!$A$6:$B$250,2,false),rawdata!N181))</f>
        <v>type_commercial</v>
      </c>
      <c r="N181" s="2" t="str">
        <f>if(isblank(rawdata!O181),"",if(countif(Mappings!$A$6:$A$250,"="&amp;rawdata!O181)&gt;0,vlookup(rawdata!O181,Mappings!$A$6:$B$250,2,false),rawdata!O181))</f>
        <v>tech_screen</v>
      </c>
      <c r="O181" s="2" t="str">
        <f>if(isblank(rawdata!P181),"",if(countif(Mappings!$A$6:$A$250,"="&amp;rawdata!P181)&gt;0,vlookup(rawdata!P181,Mappings!$A$6:$B$250,2,false),rawdata!P181))</f>
        <v>theme_education</v>
      </c>
      <c r="P181" s="2" t="str">
        <f>if(isblank(rawdata!Q181),"",if(countif(Mappings!$A$6:$A$250,"="&amp;rawdata!Q181)&gt;0,vlookup(rawdata!Q181,Mappings!$A$6:$B$250,2,false),rawdata!Q181))</f>
        <v>function_touch</v>
      </c>
      <c r="Q181" s="2" t="str">
        <f>if(isblank(rawdata!R181),"",if(countif(Mappings!$A$6:$A$250,"="&amp;rawdata!R181)&gt;0,vlookup(rawdata!R181,Mappings!$A$6:$B$250,2,false),rawdata!R181))</f>
        <v/>
      </c>
      <c r="R181" s="2" t="str">
        <f>if(isblank(rawdata!S181),"",if(countif(Mappings!$A$6:$A$250,"="&amp;rawdata!S181)&gt;0,vlookup(rawdata!S181,Mappings!$A$6:$B$250,2,false),rawdata!S181))</f>
        <v/>
      </c>
      <c r="S181" s="2" t="str">
        <f>if(isblank(rawdata!T181),"",if(countif(Mappings!$A$6:$A$250,"="&amp;rawdata!T181)&gt;0,vlookup(rawdata!T181,Mappings!$A$6:$B$250,2,false),rawdata!T181))</f>
        <v/>
      </c>
      <c r="T181" s="2" t="str">
        <f>if(isblank(rawdata!U181),"",if(countif(Mappings!$A$6:$A$250,"="&amp;rawdata!U181)&gt;0,vlookup(rawdata!U181,Mappings!$A$6:$B$250,2,false),rawdata!U181))</f>
        <v/>
      </c>
      <c r="U181" s="2" t="str">
        <f>if(isblank(rawdata!V181),"",if(countif(Mappings!$A$6:$A$250,"="&amp;rawdata!V181)&gt;0,vlookup(rawdata!V181,Mappings!$A$6:$B$250,2,false),rawdata!V181))</f>
        <v/>
      </c>
      <c r="V181" s="2" t="str">
        <f>if(isblank(rawdata!W181),"",if(countif(Mappings!$A$6:$A$250,"="&amp;rawdata!W181)&gt;0,vlookup(rawdata!W181,Mappings!$A$6:$B$250,2,false),rawdata!W181))</f>
        <v/>
      </c>
      <c r="W181" s="2" t="str">
        <f>if(isblank(rawdata!X181),"",if(countif(Mappings!$A$6:$A$250,"="&amp;rawdata!X181)&gt;0,vlookup(rawdata!X181,Mappings!$A$6:$B$250,2,false),rawdata!X181))</f>
        <v/>
      </c>
      <c r="X181" s="2" t="str">
        <f>if(isblank(rawdata!Y181),"",if(countif(Mappings!$A$6:$A$250,"="&amp;rawdata!Y181)&gt;0,vlookup(rawdata!Y181,Mappings!$A$6:$B$250,2,false),rawdata!Y181))</f>
        <v/>
      </c>
      <c r="Y181" s="2" t="str">
        <f>if(isblank(rawdata!Z181),"",if(countif(Mappings!$A$6:$A$250,"="&amp;rawdata!Z181)&gt;0,vlookup(rawdata!Z181,Mappings!$A$6:$B$250,2,false),rawdata!Z181))</f>
        <v/>
      </c>
      <c r="Z181" s="2" t="str">
        <f>if(isblank(rawdata!AA181),"",if(countif(Mappings!$A$6:$A$250,"="&amp;rawdata!AA181)&gt;0,vlookup(rawdata!AA181,Mappings!$A$6:$B$250,2,false),rawdata!AA181))</f>
        <v/>
      </c>
      <c r="AA181" s="2" t="str">
        <f>if(isblank(rawdata!AB181),"",if(countif(Mappings!$A$6:$A$250,"="&amp;rawdata!AB181)&gt;0,vlookup(rawdata!AB181,Mappings!$A$6:$B$250,2,false),rawdata!AB181))</f>
        <v/>
      </c>
    </row>
    <row r="182">
      <c r="B182" s="2" t="str">
        <f>rawdata!C182</f>
        <v>Smart Energy</v>
      </c>
      <c r="C182" s="2" t="str">
        <f>rawdata!D182</f>
        <v>Smalldesignfirm</v>
      </c>
      <c r="D182" s="2" t="str">
        <f>rawdata!E182</f>
        <v>In 2013 Small Design Firm was asked to create a museum for the global biotechnology leader Biogen Idec in the lobby of their headquarters in Cambridge, Ma. The museum lobby features nine individual installations that introduce visitors to all aspects of the company, from it’s legacy of innovation in medical therapies to the diverse staff that create them.</v>
      </c>
      <c r="E182" s="11" t="str">
        <f>rawdata!F182</f>
        <v>http://smalldesignfirm.com/project/smart-energy/#smart-energy</v>
      </c>
      <c r="F182" s="2" t="str">
        <f>rawdata!G182</f>
        <v/>
      </c>
      <c r="G182" s="2" t="str">
        <f>rawdata!H182</f>
        <v>2013</v>
      </c>
      <c r="H182" s="2" t="str">
        <f>rawdata!I182</f>
        <v>Massachusetts, USA</v>
      </c>
      <c r="I182" s="2" t="str">
        <f>if(isblank(rawdata!J182),"",if(countif(Mappings!$A$6:$A$250,"="&amp;rawdata!J182)&gt;0,vlookup(rawdata!J182,Mappings!$A$6:$B$250,2,false),rawdata!J182))</f>
        <v>gear_screen</v>
      </c>
      <c r="J182" s="2" t="str">
        <f>if(isblank(rawdata!K182),"",if(countif(Mappings!$A$6:$A$250,"="&amp;rawdata!K182)&gt;0,vlookup(rawdata!K182,Mappings!$A$6:$B$250,2,false),rawdata!K182))</f>
        <v>form_installation</v>
      </c>
      <c r="K182" s="2" t="str">
        <f>if(isblank(rawdata!L182),"",if(countif(Mappings!$A$6:$A$250,"="&amp;rawdata!L182)&gt;0,vlookup(rawdata!L182,Mappings!$A$6:$B$250,2,false),rawdata!L182))</f>
        <v>form_exhibition</v>
      </c>
      <c r="L182" s="2" t="str">
        <f>if(isblank(rawdata!M182),"",if(countif(Mappings!$A$6:$A$250,"="&amp;rawdata!M182)&gt;0,vlookup(rawdata!M182,Mappings!$A$6:$B$250,2,false),rawdata!M182))</f>
        <v>type_commercial</v>
      </c>
      <c r="M182" s="2" t="str">
        <f>if(isblank(rawdata!N182),"",if(countif(Mappings!$A$6:$A$250,"="&amp;rawdata!N182)&gt;0,vlookup(rawdata!N182,Mappings!$A$6:$B$250,2,false),rawdata!N182))</f>
        <v>theme_historical</v>
      </c>
      <c r="N182" s="2" t="str">
        <f>if(isblank(rawdata!O182),"",if(countif(Mappings!$A$6:$A$250,"="&amp;rawdata!O182)&gt;0,vlookup(rawdata!O182,Mappings!$A$6:$B$250,2,false),rawdata!O182))</f>
        <v>tech_screen</v>
      </c>
      <c r="O182" s="2" t="str">
        <f>if(isblank(rawdata!P182),"",if(countif(Mappings!$A$6:$A$250,"="&amp;rawdata!P182)&gt;0,vlookup(rawdata!P182,Mappings!$A$6:$B$250,2,false),rawdata!P182))</f>
        <v>function_touch</v>
      </c>
      <c r="P182" s="2" t="str">
        <f>if(isblank(rawdata!Q182),"",if(countif(Mappings!$A$6:$A$250,"="&amp;rawdata!Q182)&gt;0,vlookup(rawdata!Q182,Mappings!$A$6:$B$250,2,false),rawdata!Q182))</f>
        <v/>
      </c>
      <c r="Q182" s="2" t="str">
        <f>if(isblank(rawdata!R182),"",if(countif(Mappings!$A$6:$A$250,"="&amp;rawdata!R182)&gt;0,vlookup(rawdata!R182,Mappings!$A$6:$B$250,2,false),rawdata!R182))</f>
        <v/>
      </c>
      <c r="R182" s="2" t="str">
        <f>if(isblank(rawdata!S182),"",if(countif(Mappings!$A$6:$A$250,"="&amp;rawdata!S182)&gt;0,vlookup(rawdata!S182,Mappings!$A$6:$B$250,2,false),rawdata!S182))</f>
        <v/>
      </c>
      <c r="S182" s="2" t="str">
        <f>if(isblank(rawdata!T182),"",if(countif(Mappings!$A$6:$A$250,"="&amp;rawdata!T182)&gt;0,vlookup(rawdata!T182,Mappings!$A$6:$B$250,2,false),rawdata!T182))</f>
        <v/>
      </c>
      <c r="T182" s="2" t="str">
        <f>if(isblank(rawdata!U182),"",if(countif(Mappings!$A$6:$A$250,"="&amp;rawdata!U182)&gt;0,vlookup(rawdata!U182,Mappings!$A$6:$B$250,2,false),rawdata!U182))</f>
        <v/>
      </c>
      <c r="U182" s="2" t="str">
        <f>if(isblank(rawdata!V182),"",if(countif(Mappings!$A$6:$A$250,"="&amp;rawdata!V182)&gt;0,vlookup(rawdata!V182,Mappings!$A$6:$B$250,2,false),rawdata!V182))</f>
        <v/>
      </c>
      <c r="V182" s="2" t="str">
        <f>if(isblank(rawdata!W182),"",if(countif(Mappings!$A$6:$A$250,"="&amp;rawdata!W182)&gt;0,vlookup(rawdata!W182,Mappings!$A$6:$B$250,2,false),rawdata!W182))</f>
        <v/>
      </c>
      <c r="W182" s="2" t="str">
        <f>if(isblank(rawdata!X182),"",if(countif(Mappings!$A$6:$A$250,"="&amp;rawdata!X182)&gt;0,vlookup(rawdata!X182,Mappings!$A$6:$B$250,2,false),rawdata!X182))</f>
        <v/>
      </c>
      <c r="X182" s="2" t="str">
        <f>if(isblank(rawdata!Y182),"",if(countif(Mappings!$A$6:$A$250,"="&amp;rawdata!Y182)&gt;0,vlookup(rawdata!Y182,Mappings!$A$6:$B$250,2,false),rawdata!Y182))</f>
        <v/>
      </c>
      <c r="Y182" s="2" t="str">
        <f>if(isblank(rawdata!Z182),"",if(countif(Mappings!$A$6:$A$250,"="&amp;rawdata!Z182)&gt;0,vlookup(rawdata!Z182,Mappings!$A$6:$B$250,2,false),rawdata!Z182))</f>
        <v/>
      </c>
      <c r="Z182" s="2" t="str">
        <f>if(isblank(rawdata!AA182),"",if(countif(Mappings!$A$6:$A$250,"="&amp;rawdata!AA182)&gt;0,vlookup(rawdata!AA182,Mappings!$A$6:$B$250,2,false),rawdata!AA182))</f>
        <v/>
      </c>
      <c r="AA182" s="2" t="str">
        <f>if(isblank(rawdata!AB182),"",if(countif(Mappings!$A$6:$A$250,"="&amp;rawdata!AB182)&gt;0,vlookup(rawdata!AB182,Mappings!$A$6:$B$250,2,false),rawdata!AB182))</f>
        <v/>
      </c>
    </row>
    <row r="183">
      <c r="B183" s="2" t="str">
        <f>rawdata!C183</f>
        <v>NEEA Generator</v>
      </c>
      <c r="C183" s="2" t="str">
        <f>rawdata!D183</f>
        <v>Smalldesignfirm</v>
      </c>
      <c r="D183" s="2" t="str">
        <f>rawdata!E183</f>
        <v>The Generator is a multi-user interactive installation where visitors explore social and economic narratives relating to Boston and New England. It provides a general overview of economic concepts through real world examples and genuine data. The installation is composed of high definition displays and touchscreens. Ten screens are installed in landscape orientation with eight screens installed above these in portrait orientation. Five of the landscape displays are touch screens, and these screens are the portals through with visitors interact with the Generator content.</v>
      </c>
      <c r="E183" s="11" t="str">
        <f>rawdata!F183</f>
        <v>http://smalldesignfirm.com/project/neea-generator/#neea-generator</v>
      </c>
      <c r="F183" s="2" t="str">
        <f>rawdata!G183</f>
        <v/>
      </c>
      <c r="G183" s="2" t="str">
        <f>rawdata!H183</f>
        <v>2011</v>
      </c>
      <c r="H183" s="2" t="str">
        <f>rawdata!I183</f>
        <v>Massachusetts, USA</v>
      </c>
      <c r="I183" s="2" t="str">
        <f>if(isblank(rawdata!J183),"",if(countif(Mappings!$A$6:$A$250,"="&amp;rawdata!J183)&gt;0,vlookup(rawdata!J183,Mappings!$A$6:$B$250,2,false),rawdata!J183))</f>
        <v>type_interactive</v>
      </c>
      <c r="J183" s="2" t="str">
        <f>if(isblank(rawdata!K183),"",if(countif(Mappings!$A$6:$A$250,"="&amp;rawdata!K183)&gt;0,vlookup(rawdata!K183,Mappings!$A$6:$B$250,2,false),rawdata!K183))</f>
        <v>gear_screen</v>
      </c>
      <c r="K183" s="2" t="str">
        <f>if(isblank(rawdata!L183),"",if(countif(Mappings!$A$6:$A$250,"="&amp;rawdata!L183)&gt;0,vlookup(rawdata!L183,Mappings!$A$6:$B$250,2,false),rawdata!L183))</f>
        <v>form_installation</v>
      </c>
      <c r="L183" s="2" t="str">
        <f>if(isblank(rawdata!M183),"",if(countif(Mappings!$A$6:$A$250,"="&amp;rawdata!M183)&gt;0,vlookup(rawdata!M183,Mappings!$A$6:$B$250,2,false),rawdata!M183))</f>
        <v>form_exhibition</v>
      </c>
      <c r="M183" s="2" t="str">
        <f>if(isblank(rawdata!N183),"",if(countif(Mappings!$A$6:$A$250,"="&amp;rawdata!N183)&gt;0,vlookup(rawdata!N183,Mappings!$A$6:$B$250,2,false),rawdata!N183))</f>
        <v>type_commercial</v>
      </c>
      <c r="N183" s="2" t="str">
        <f>if(isblank(rawdata!O183),"",if(countif(Mappings!$A$6:$A$250,"="&amp;rawdata!O183)&gt;0,vlookup(rawdata!O183,Mappings!$A$6:$B$250,2,false),rawdata!O183))</f>
        <v>tech_screen</v>
      </c>
      <c r="O183" s="2" t="str">
        <f>if(isblank(rawdata!P183),"",if(countif(Mappings!$A$6:$A$250,"="&amp;rawdata!P183)&gt;0,vlookup(rawdata!P183,Mappings!$A$6:$B$250,2,false),rawdata!P183))</f>
        <v>function_touch</v>
      </c>
      <c r="P183" s="2" t="str">
        <f>if(isblank(rawdata!Q183),"",if(countif(Mappings!$A$6:$A$250,"="&amp;rawdata!Q183)&gt;0,vlookup(rawdata!Q183,Mappings!$A$6:$B$250,2,false),rawdata!Q183))</f>
        <v>theme_education</v>
      </c>
      <c r="Q183" s="2" t="str">
        <f>if(isblank(rawdata!R183),"",if(countif(Mappings!$A$6:$A$250,"="&amp;rawdata!R183)&gt;0,vlookup(rawdata!R183,Mappings!$A$6:$B$250,2,false),rawdata!R183))</f>
        <v/>
      </c>
      <c r="R183" s="2" t="str">
        <f>if(isblank(rawdata!S183),"",if(countif(Mappings!$A$6:$A$250,"="&amp;rawdata!S183)&gt;0,vlookup(rawdata!S183,Mappings!$A$6:$B$250,2,false),rawdata!S183))</f>
        <v/>
      </c>
      <c r="S183" s="2" t="str">
        <f>if(isblank(rawdata!T183),"",if(countif(Mappings!$A$6:$A$250,"="&amp;rawdata!T183)&gt;0,vlookup(rawdata!T183,Mappings!$A$6:$B$250,2,false),rawdata!T183))</f>
        <v/>
      </c>
      <c r="T183" s="2" t="str">
        <f>if(isblank(rawdata!U183),"",if(countif(Mappings!$A$6:$A$250,"="&amp;rawdata!U183)&gt;0,vlookup(rawdata!U183,Mappings!$A$6:$B$250,2,false),rawdata!U183))</f>
        <v/>
      </c>
      <c r="U183" s="2" t="str">
        <f>if(isblank(rawdata!V183),"",if(countif(Mappings!$A$6:$A$250,"="&amp;rawdata!V183)&gt;0,vlookup(rawdata!V183,Mappings!$A$6:$B$250,2,false),rawdata!V183))</f>
        <v/>
      </c>
      <c r="V183" s="2" t="str">
        <f>if(isblank(rawdata!W183),"",if(countif(Mappings!$A$6:$A$250,"="&amp;rawdata!W183)&gt;0,vlookup(rawdata!W183,Mappings!$A$6:$B$250,2,false),rawdata!W183))</f>
        <v/>
      </c>
      <c r="W183" s="2" t="str">
        <f>if(isblank(rawdata!X183),"",if(countif(Mappings!$A$6:$A$250,"="&amp;rawdata!X183)&gt;0,vlookup(rawdata!X183,Mappings!$A$6:$B$250,2,false),rawdata!X183))</f>
        <v/>
      </c>
      <c r="X183" s="2" t="str">
        <f>if(isblank(rawdata!Y183),"",if(countif(Mappings!$A$6:$A$250,"="&amp;rawdata!Y183)&gt;0,vlookup(rawdata!Y183,Mappings!$A$6:$B$250,2,false),rawdata!Y183))</f>
        <v/>
      </c>
      <c r="Y183" s="2" t="str">
        <f>if(isblank(rawdata!Z183),"",if(countif(Mappings!$A$6:$A$250,"="&amp;rawdata!Z183)&gt;0,vlookup(rawdata!Z183,Mappings!$A$6:$B$250,2,false),rawdata!Z183))</f>
        <v/>
      </c>
      <c r="Z183" s="2" t="str">
        <f>if(isblank(rawdata!AA183),"",if(countif(Mappings!$A$6:$A$250,"="&amp;rawdata!AA183)&gt;0,vlookup(rawdata!AA183,Mappings!$A$6:$B$250,2,false),rawdata!AA183))</f>
        <v/>
      </c>
      <c r="AA183" s="2" t="str">
        <f>if(isblank(rawdata!AB183),"",if(countif(Mappings!$A$6:$A$250,"="&amp;rawdata!AB183)&gt;0,vlookup(rawdata!AB183,Mappings!$A$6:$B$250,2,false),rawdata!AB183))</f>
        <v/>
      </c>
    </row>
    <row r="184">
      <c r="B184" s="2" t="str">
        <f>rawdata!C184</f>
        <v>CRX Display</v>
      </c>
      <c r="C184" s="2" t="str">
        <f>rawdata!D184</f>
        <v>Smalldesignfirm</v>
      </c>
      <c r="D184" s="2" t="str">
        <f>rawdata!E184</f>
        <v>This enormous spiral of screens was developed for the Broad Institute in Cambridge. It consists of seventy-six LCD panels whose graphics are visible from both within the lobby and from the street. Exterior controls allow twenty-four hour access to the latest information on biotechnology and genetic research. Smaller controls can be used from the inside by visitors and school groups to locate, read and interact with articles that explain the cutting edge research being pursued at the Broad Institute. The display becomes the intellectual heart of the lobby and activates the surrounding neighborhood, which includes MIT, research labs and residential areas.</v>
      </c>
      <c r="E184" s="11" t="str">
        <f>rawdata!F184</f>
        <v>http://smalldesignfirm.com/project/crx-display/#crx-display</v>
      </c>
      <c r="F184" s="2" t="str">
        <f>rawdata!G184</f>
        <v/>
      </c>
      <c r="G184" s="2" t="str">
        <f>rawdata!H184</f>
        <v>2007</v>
      </c>
      <c r="H184" s="2" t="str">
        <f>rawdata!I184</f>
        <v>Massachusetts, USA</v>
      </c>
      <c r="I184" s="2" t="str">
        <f>if(isblank(rawdata!J184),"",if(countif(Mappings!$A$6:$A$250,"="&amp;rawdata!J184)&gt;0,vlookup(rawdata!J184,Mappings!$A$6:$B$250,2,false),rawdata!J184))</f>
        <v>type_interactive</v>
      </c>
      <c r="J184" s="2" t="str">
        <f>if(isblank(rawdata!K184),"",if(countif(Mappings!$A$6:$A$250,"="&amp;rawdata!K184)&gt;0,vlookup(rawdata!K184,Mappings!$A$6:$B$250,2,false),rawdata!K184))</f>
        <v>gear_screen</v>
      </c>
      <c r="K184" s="2" t="str">
        <f>if(isblank(rawdata!L184),"",if(countif(Mappings!$A$6:$A$250,"="&amp;rawdata!L184)&gt;0,vlookup(rawdata!L184,Mappings!$A$6:$B$250,2,false),rawdata!L184))</f>
        <v>form_installation</v>
      </c>
      <c r="L184" s="2" t="str">
        <f>if(isblank(rawdata!M184),"",if(countif(Mappings!$A$6:$A$250,"="&amp;rawdata!M184)&gt;0,vlookup(rawdata!M184,Mappings!$A$6:$B$250,2,false),rawdata!M184))</f>
        <v>form_exhibition</v>
      </c>
      <c r="M184" s="2" t="str">
        <f>if(isblank(rawdata!N184),"",if(countif(Mappings!$A$6:$A$250,"="&amp;rawdata!N184)&gt;0,vlookup(rawdata!N184,Mappings!$A$6:$B$250,2,false),rawdata!N184))</f>
        <v>type_commercial</v>
      </c>
      <c r="N184" s="2" t="str">
        <f>if(isblank(rawdata!O184),"",if(countif(Mappings!$A$6:$A$250,"="&amp;rawdata!O184)&gt;0,vlookup(rawdata!O184,Mappings!$A$6:$B$250,2,false),rawdata!O184))</f>
        <v>tech_screen</v>
      </c>
      <c r="O184" s="2" t="str">
        <f>if(isblank(rawdata!P184),"",if(countif(Mappings!$A$6:$A$250,"="&amp;rawdata!P184)&gt;0,vlookup(rawdata!P184,Mappings!$A$6:$B$250,2,false),rawdata!P184))</f>
        <v>function_touch</v>
      </c>
      <c r="P184" s="2" t="str">
        <f>if(isblank(rawdata!Q184),"",if(countif(Mappings!$A$6:$A$250,"="&amp;rawdata!Q184)&gt;0,vlookup(rawdata!Q184,Mappings!$A$6:$B$250,2,false),rawdata!Q184))</f>
        <v>theme_historical</v>
      </c>
      <c r="Q184" s="2" t="str">
        <f>if(isblank(rawdata!R184),"",if(countif(Mappings!$A$6:$A$250,"="&amp;rawdata!R184)&gt;0,vlookup(rawdata!R184,Mappings!$A$6:$B$250,2,false),rawdata!R184))</f>
        <v/>
      </c>
      <c r="R184" s="2" t="str">
        <f>if(isblank(rawdata!S184),"",if(countif(Mappings!$A$6:$A$250,"="&amp;rawdata!S184)&gt;0,vlookup(rawdata!S184,Mappings!$A$6:$B$250,2,false),rawdata!S184))</f>
        <v/>
      </c>
      <c r="S184" s="2" t="str">
        <f>if(isblank(rawdata!T184),"",if(countif(Mappings!$A$6:$A$250,"="&amp;rawdata!T184)&gt;0,vlookup(rawdata!T184,Mappings!$A$6:$B$250,2,false),rawdata!T184))</f>
        <v/>
      </c>
      <c r="T184" s="2" t="str">
        <f>if(isblank(rawdata!U184),"",if(countif(Mappings!$A$6:$A$250,"="&amp;rawdata!U184)&gt;0,vlookup(rawdata!U184,Mappings!$A$6:$B$250,2,false),rawdata!U184))</f>
        <v/>
      </c>
      <c r="U184" s="2" t="str">
        <f>if(isblank(rawdata!V184),"",if(countif(Mappings!$A$6:$A$250,"="&amp;rawdata!V184)&gt;0,vlookup(rawdata!V184,Mappings!$A$6:$B$250,2,false),rawdata!V184))</f>
        <v/>
      </c>
      <c r="V184" s="2" t="str">
        <f>if(isblank(rawdata!W184),"",if(countif(Mappings!$A$6:$A$250,"="&amp;rawdata!W184)&gt;0,vlookup(rawdata!W184,Mappings!$A$6:$B$250,2,false),rawdata!W184))</f>
        <v/>
      </c>
      <c r="W184" s="2" t="str">
        <f>if(isblank(rawdata!X184),"",if(countif(Mappings!$A$6:$A$250,"="&amp;rawdata!X184)&gt;0,vlookup(rawdata!X184,Mappings!$A$6:$B$250,2,false),rawdata!X184))</f>
        <v/>
      </c>
      <c r="X184" s="2" t="str">
        <f>if(isblank(rawdata!Y184),"",if(countif(Mappings!$A$6:$A$250,"="&amp;rawdata!Y184)&gt;0,vlookup(rawdata!Y184,Mappings!$A$6:$B$250,2,false),rawdata!Y184))</f>
        <v/>
      </c>
      <c r="Y184" s="2" t="str">
        <f>if(isblank(rawdata!Z184),"",if(countif(Mappings!$A$6:$A$250,"="&amp;rawdata!Z184)&gt;0,vlookup(rawdata!Z184,Mappings!$A$6:$B$250,2,false),rawdata!Z184))</f>
        <v/>
      </c>
      <c r="Z184" s="2" t="str">
        <f>if(isblank(rawdata!AA184),"",if(countif(Mappings!$A$6:$A$250,"="&amp;rawdata!AA184)&gt;0,vlookup(rawdata!AA184,Mappings!$A$6:$B$250,2,false),rawdata!AA184))</f>
        <v/>
      </c>
      <c r="AA184" s="2" t="str">
        <f>if(isblank(rawdata!AB184),"",if(countif(Mappings!$A$6:$A$250,"="&amp;rawdata!AB184)&gt;0,vlookup(rawdata!AB184,Mappings!$A$6:$B$250,2,false),rawdata!AB184))</f>
        <v/>
      </c>
    </row>
    <row r="185">
      <c r="B185" s="2" t="str">
        <f>rawdata!C185</f>
        <v>Revolution Lounge</v>
      </c>
      <c r="C185" s="2" t="str">
        <f>rawdata!D185</f>
        <v>Smalldesignfirm</v>
      </c>
      <c r="D185" s="2" t="str">
        <f>rawdata!E185</f>
        <v>Revolutionary in design, The Beatles Revolution Lounge takes guests on an evolutionary journey, where both music and interior transform, creating a psychedelic sensory environment. The first nightlife experience created by Cirque du Soleil, Revolution blends cutting-edge interactive design, art and sound in a contemporary interpretation of The Beatles era at The Mirage in Las Vegas. Guests are encouraged to add their own creativity to the ultra-lounge’s décor. “The inspiration for Revolution began with The Beatles’ message of love, but the atmosphere is a modern twist on their era of freedom, self-expression and free-love,” said Jean-Francois Bouchard, Senior Director of Creation, Cirque du Soleil Experience.</v>
      </c>
      <c r="E185" s="11" t="str">
        <f>rawdata!F185</f>
        <v>http://smalldesignfirm.com/project/revolution-lounge/#revolution-lounge</v>
      </c>
      <c r="F185" s="2" t="str">
        <f>rawdata!G185</f>
        <v/>
      </c>
      <c r="G185" s="2" t="str">
        <f>rawdata!H185</f>
        <v>2007</v>
      </c>
      <c r="H185" s="2" t="str">
        <f>rawdata!I185</f>
        <v>Massachusetts, USA</v>
      </c>
      <c r="I185" s="2" t="str">
        <f>if(isblank(rawdata!J185),"",if(countif(Mappings!$A$6:$A$250,"="&amp;rawdata!J185)&gt;0,vlookup(rawdata!J185,Mappings!$A$6:$B$250,2,false),rawdata!J185))</f>
        <v>type_interactive</v>
      </c>
      <c r="J185" s="2" t="str">
        <f>if(isblank(rawdata!K185),"",if(countif(Mappings!$A$6:$A$250,"="&amp;rawdata!K185)&gt;0,vlookup(rawdata!K185,Mappings!$A$6:$B$250,2,false),rawdata!K185))</f>
        <v>gear_screen</v>
      </c>
      <c r="K185" s="2" t="str">
        <f>if(isblank(rawdata!L185),"",if(countif(Mappings!$A$6:$A$250,"="&amp;rawdata!L185)&gt;0,vlookup(rawdata!L185,Mappings!$A$6:$B$250,2,false),rawdata!L185))</f>
        <v>form_installation</v>
      </c>
      <c r="L185" s="2" t="str">
        <f>if(isblank(rawdata!M185),"",if(countif(Mappings!$A$6:$A$250,"="&amp;rawdata!M185)&gt;0,vlookup(rawdata!M185,Mappings!$A$6:$B$250,2,false),rawdata!M185))</f>
        <v>form_exhibition</v>
      </c>
      <c r="M185" s="2" t="str">
        <f>if(isblank(rawdata!N185),"",if(countif(Mappings!$A$6:$A$250,"="&amp;rawdata!N185)&gt;0,vlookup(rawdata!N185,Mappings!$A$6:$B$250,2,false),rawdata!N185))</f>
        <v>gear_lights</v>
      </c>
      <c r="N185" s="2" t="str">
        <f>if(isblank(rawdata!O185),"",if(countif(Mappings!$A$6:$A$250,"="&amp;rawdata!O185)&gt;0,vlookup(rawdata!O185,Mappings!$A$6:$B$250,2,false),rawdata!O185))</f>
        <v>type_commercial</v>
      </c>
      <c r="O185" s="2" t="str">
        <f>if(isblank(rawdata!P185),"",if(countif(Mappings!$A$6:$A$250,"="&amp;rawdata!P185)&gt;0,vlookup(rawdata!P185,Mappings!$A$6:$B$250,2,false),rawdata!P185))</f>
        <v>tech_lights</v>
      </c>
      <c r="P185" s="2" t="str">
        <f>if(isblank(rawdata!Q185),"",if(countif(Mappings!$A$6:$A$250,"="&amp;rawdata!Q185)&gt;0,vlookup(rawdata!Q185,Mappings!$A$6:$B$250,2,false),rawdata!Q185))</f>
        <v>theme_futuristic</v>
      </c>
      <c r="Q185" s="2" t="str">
        <f>if(isblank(rawdata!R185),"",if(countif(Mappings!$A$6:$A$250,"="&amp;rawdata!R185)&gt;0,vlookup(rawdata!R185,Mappings!$A$6:$B$250,2,false),rawdata!R185))</f>
        <v>function_motion</v>
      </c>
      <c r="R185" s="2" t="str">
        <f>if(isblank(rawdata!S185),"",if(countif(Mappings!$A$6:$A$250,"="&amp;rawdata!S185)&gt;0,vlookup(rawdata!S185,Mappings!$A$6:$B$250,2,false),rawdata!S185))</f>
        <v/>
      </c>
      <c r="S185" s="2" t="str">
        <f>if(isblank(rawdata!T185),"",if(countif(Mappings!$A$6:$A$250,"="&amp;rawdata!T185)&gt;0,vlookup(rawdata!T185,Mappings!$A$6:$B$250,2,false),rawdata!T185))</f>
        <v/>
      </c>
      <c r="T185" s="2" t="str">
        <f>if(isblank(rawdata!U185),"",if(countif(Mappings!$A$6:$A$250,"="&amp;rawdata!U185)&gt;0,vlookup(rawdata!U185,Mappings!$A$6:$B$250,2,false),rawdata!U185))</f>
        <v/>
      </c>
      <c r="U185" s="2" t="str">
        <f>if(isblank(rawdata!V185),"",if(countif(Mappings!$A$6:$A$250,"="&amp;rawdata!V185)&gt;0,vlookup(rawdata!V185,Mappings!$A$6:$B$250,2,false),rawdata!V185))</f>
        <v/>
      </c>
      <c r="V185" s="2" t="str">
        <f>if(isblank(rawdata!W185),"",if(countif(Mappings!$A$6:$A$250,"="&amp;rawdata!W185)&gt;0,vlookup(rawdata!W185,Mappings!$A$6:$B$250,2,false),rawdata!W185))</f>
        <v/>
      </c>
      <c r="W185" s="2" t="str">
        <f>if(isblank(rawdata!X185),"",if(countif(Mappings!$A$6:$A$250,"="&amp;rawdata!X185)&gt;0,vlookup(rawdata!X185,Mappings!$A$6:$B$250,2,false),rawdata!X185))</f>
        <v/>
      </c>
      <c r="X185" s="2" t="str">
        <f>if(isblank(rawdata!Y185),"",if(countif(Mappings!$A$6:$A$250,"="&amp;rawdata!Y185)&gt;0,vlookup(rawdata!Y185,Mappings!$A$6:$B$250,2,false),rawdata!Y185))</f>
        <v/>
      </c>
      <c r="Y185" s="2" t="str">
        <f>if(isblank(rawdata!Z185),"",if(countif(Mappings!$A$6:$A$250,"="&amp;rawdata!Z185)&gt;0,vlookup(rawdata!Z185,Mappings!$A$6:$B$250,2,false),rawdata!Z185))</f>
        <v/>
      </c>
      <c r="Z185" s="2" t="str">
        <f>if(isblank(rawdata!AA185),"",if(countif(Mappings!$A$6:$A$250,"="&amp;rawdata!AA185)&gt;0,vlookup(rawdata!AA185,Mappings!$A$6:$B$250,2,false),rawdata!AA185))</f>
        <v/>
      </c>
      <c r="AA185" s="2" t="str">
        <f>if(isblank(rawdata!AB185),"",if(countif(Mappings!$A$6:$A$250,"="&amp;rawdata!AB185)&gt;0,vlookup(rawdata!AB185,Mappings!$A$6:$B$250,2,false),rawdata!AB185))</f>
        <v/>
      </c>
    </row>
    <row r="186">
      <c r="B186" s="2" t="str">
        <f>rawdata!C186</f>
        <v>Zebrafish</v>
      </c>
      <c r="C186" s="2" t="str">
        <f>rawdata!D186</f>
        <v>Smalldesignfirm</v>
      </c>
      <c r="D186" s="2" t="str">
        <f>rawdata!E186</f>
        <v>he Dana Farber Cancer Institute asked Small Design Firm to create an installation that would allow them to thank their donors and allow donors to express why they are dedicated to cancer research. Small Design Firm created a school of interactive Zebrafish, each one engraved with the name of the person it is dedicated to. When touched, the Zebrafish lights up, and a message from the donor is displayed on one of three screens that are part of the installation.</v>
      </c>
      <c r="E186" s="11" t="str">
        <f>rawdata!F186</f>
        <v>http://smalldesignfirm.com/project/zebrafish/#zebrafish</v>
      </c>
      <c r="F186" s="2" t="str">
        <f>rawdata!G186</f>
        <v/>
      </c>
      <c r="G186" s="2" t="str">
        <f>rawdata!H186</f>
        <v>2014</v>
      </c>
      <c r="H186" s="2" t="str">
        <f>rawdata!I186</f>
        <v>Massachusetts, USA</v>
      </c>
      <c r="I186" s="2" t="str">
        <f>if(isblank(rawdata!J186),"",if(countif(Mappings!$A$6:$A$250,"="&amp;rawdata!J186)&gt;0,vlookup(rawdata!J186,Mappings!$A$6:$B$250,2,false),rawdata!J186))</f>
        <v>type_interactive</v>
      </c>
      <c r="J186" s="2" t="str">
        <f>if(isblank(rawdata!K186),"",if(countif(Mappings!$A$6:$A$250,"="&amp;rawdata!K186)&gt;0,vlookup(rawdata!K186,Mappings!$A$6:$B$250,2,false),rawdata!K186))</f>
        <v>gear_screen</v>
      </c>
      <c r="K186" s="2" t="str">
        <f>if(isblank(rawdata!L186),"",if(countif(Mappings!$A$6:$A$250,"="&amp;rawdata!L186)&gt;0,vlookup(rawdata!L186,Mappings!$A$6:$B$250,2,false),rawdata!L186))</f>
        <v>form_installation</v>
      </c>
      <c r="L186" s="2" t="str">
        <f>if(isblank(rawdata!M186),"",if(countif(Mappings!$A$6:$A$250,"="&amp;rawdata!M186)&gt;0,vlookup(rawdata!M186,Mappings!$A$6:$B$250,2,false),rawdata!M186))</f>
        <v>form_exhibition</v>
      </c>
      <c r="M186" s="2" t="str">
        <f>if(isblank(rawdata!N186),"",if(countif(Mappings!$A$6:$A$250,"="&amp;rawdata!N186)&gt;0,vlookup(rawdata!N186,Mappings!$A$6:$B$250,2,false),rawdata!N186))</f>
        <v>gear_lights</v>
      </c>
      <c r="N186" s="2" t="str">
        <f>if(isblank(rawdata!O186),"",if(countif(Mappings!$A$6:$A$250,"="&amp;rawdata!O186)&gt;0,vlookup(rawdata!O186,Mappings!$A$6:$B$250,2,false),rawdata!O186))</f>
        <v>type_commercial</v>
      </c>
      <c r="O186" s="2" t="str">
        <f>if(isblank(rawdata!P186),"",if(countif(Mappings!$A$6:$A$250,"="&amp;rawdata!P186)&gt;0,vlookup(rawdata!P186,Mappings!$A$6:$B$250,2,false),rawdata!P186))</f>
        <v>tech_screen</v>
      </c>
      <c r="P186" s="2" t="str">
        <f>if(isblank(rawdata!Q186),"",if(countif(Mappings!$A$6:$A$250,"="&amp;rawdata!Q186)&gt;0,vlookup(rawdata!Q186,Mappings!$A$6:$B$250,2,false),rawdata!Q186))</f>
        <v>theme_education</v>
      </c>
      <c r="Q186" s="2" t="str">
        <f>if(isblank(rawdata!R186),"",if(countif(Mappings!$A$6:$A$250,"="&amp;rawdata!R186)&gt;0,vlookup(rawdata!R186,Mappings!$A$6:$B$250,2,false),rawdata!R186))</f>
        <v>function_touch</v>
      </c>
      <c r="R186" s="2" t="str">
        <f>if(isblank(rawdata!S186),"",if(countif(Mappings!$A$6:$A$250,"="&amp;rawdata!S186)&gt;0,vlookup(rawdata!S186,Mappings!$A$6:$B$250,2,false),rawdata!S186))</f>
        <v/>
      </c>
      <c r="S186" s="2" t="str">
        <f>if(isblank(rawdata!T186),"",if(countif(Mappings!$A$6:$A$250,"="&amp;rawdata!T186)&gt;0,vlookup(rawdata!T186,Mappings!$A$6:$B$250,2,false),rawdata!T186))</f>
        <v/>
      </c>
      <c r="T186" s="2" t="str">
        <f>if(isblank(rawdata!U186),"",if(countif(Mappings!$A$6:$A$250,"="&amp;rawdata!U186)&gt;0,vlookup(rawdata!U186,Mappings!$A$6:$B$250,2,false),rawdata!U186))</f>
        <v/>
      </c>
      <c r="U186" s="2" t="str">
        <f>if(isblank(rawdata!V186),"",if(countif(Mappings!$A$6:$A$250,"="&amp;rawdata!V186)&gt;0,vlookup(rawdata!V186,Mappings!$A$6:$B$250,2,false),rawdata!V186))</f>
        <v/>
      </c>
      <c r="V186" s="2" t="str">
        <f>if(isblank(rawdata!W186),"",if(countif(Mappings!$A$6:$A$250,"="&amp;rawdata!W186)&gt;0,vlookup(rawdata!W186,Mappings!$A$6:$B$250,2,false),rawdata!W186))</f>
        <v/>
      </c>
      <c r="W186" s="2" t="str">
        <f>if(isblank(rawdata!X186),"",if(countif(Mappings!$A$6:$A$250,"="&amp;rawdata!X186)&gt;0,vlookup(rawdata!X186,Mappings!$A$6:$B$250,2,false),rawdata!X186))</f>
        <v/>
      </c>
      <c r="X186" s="2" t="str">
        <f>if(isblank(rawdata!Y186),"",if(countif(Mappings!$A$6:$A$250,"="&amp;rawdata!Y186)&gt;0,vlookup(rawdata!Y186,Mappings!$A$6:$B$250,2,false),rawdata!Y186))</f>
        <v/>
      </c>
      <c r="Y186" s="2" t="str">
        <f>if(isblank(rawdata!Z186),"",if(countif(Mappings!$A$6:$A$250,"="&amp;rawdata!Z186)&gt;0,vlookup(rawdata!Z186,Mappings!$A$6:$B$250,2,false),rawdata!Z186))</f>
        <v/>
      </c>
      <c r="Z186" s="2" t="str">
        <f>if(isblank(rawdata!AA186),"",if(countif(Mappings!$A$6:$A$250,"="&amp;rawdata!AA186)&gt;0,vlookup(rawdata!AA186,Mappings!$A$6:$B$250,2,false),rawdata!AA186))</f>
        <v/>
      </c>
      <c r="AA186" s="2" t="str">
        <f>if(isblank(rawdata!AB186),"",if(countif(Mappings!$A$6:$A$250,"="&amp;rawdata!AB186)&gt;0,vlookup(rawdata!AB186,Mappings!$A$6:$B$250,2,false),rawdata!AB186))</f>
        <v/>
      </c>
    </row>
    <row r="187">
      <c r="B187" s="2" t="str">
        <f>rawdata!C187</f>
        <v>Illuminated Manuscript</v>
      </c>
      <c r="C187" s="2" t="str">
        <f>rawdata!D187</f>
        <v>Smalldesignfirm</v>
      </c>
      <c r="D187" s="2" t="str">
        <f>rawdata!E187</f>
        <v>A commissioned work for Documenta11 in Kassel, Germany, the Illuminated Manuscript explores the communicative possibilities of spatialized language in the electronic media. Combining physical interfaces with purely typographical information in a virtual environment, this piece explored new types of reading in tune with human perceptual abilities.</v>
      </c>
      <c r="E187" s="11" t="str">
        <f>rawdata!F187</f>
        <v>http://smalldesignfirm.com/project/illuminated-manuscript/#illuminated-manuscript</v>
      </c>
      <c r="F187" s="2" t="str">
        <f>rawdata!G187</f>
        <v/>
      </c>
      <c r="G187" s="2" t="str">
        <f>rawdata!H187</f>
        <v>2002</v>
      </c>
      <c r="H187" s="2" t="str">
        <f>rawdata!I187</f>
        <v>Massachusetts, USA</v>
      </c>
      <c r="I187" s="2" t="str">
        <f>if(isblank(rawdata!J187),"",if(countif(Mappings!$A$6:$A$250,"="&amp;rawdata!J187)&gt;0,vlookup(rawdata!J187,Mappings!$A$6:$B$250,2,false),rawdata!J187))</f>
        <v>type_interactive</v>
      </c>
      <c r="J187" s="2" t="str">
        <f>if(isblank(rawdata!K187),"",if(countif(Mappings!$A$6:$A$250,"="&amp;rawdata!K187)&gt;0,vlookup(rawdata!K187,Mappings!$A$6:$B$250,2,false),rawdata!K187))</f>
        <v>gear_screen</v>
      </c>
      <c r="K187" s="2" t="str">
        <f>if(isblank(rawdata!L187),"",if(countif(Mappings!$A$6:$A$250,"="&amp;rawdata!L187)&gt;0,vlookup(rawdata!L187,Mappings!$A$6:$B$250,2,false),rawdata!L187))</f>
        <v>form_installation</v>
      </c>
      <c r="L187" s="2" t="str">
        <f>if(isblank(rawdata!M187),"",if(countif(Mappings!$A$6:$A$250,"="&amp;rawdata!M187)&gt;0,vlookup(rawdata!M187,Mappings!$A$6:$B$250,2,false),rawdata!M187))</f>
        <v>form_exhibition</v>
      </c>
      <c r="M187" s="2" t="str">
        <f>if(isblank(rawdata!N187),"",if(countif(Mappings!$A$6:$A$250,"="&amp;rawdata!N187)&gt;0,vlookup(rawdata!N187,Mappings!$A$6:$B$250,2,false),rawdata!N187))</f>
        <v>gear_lights</v>
      </c>
      <c r="N187" s="2" t="str">
        <f>if(isblank(rawdata!O187),"",if(countif(Mappings!$A$6:$A$250,"="&amp;rawdata!O187)&gt;0,vlookup(rawdata!O187,Mappings!$A$6:$B$250,2,false),rawdata!O187))</f>
        <v>type_commercial</v>
      </c>
      <c r="O187" s="2" t="str">
        <f>if(isblank(rawdata!P187),"",if(countif(Mappings!$A$6:$A$250,"="&amp;rawdata!P187)&gt;0,vlookup(rawdata!P187,Mappings!$A$6:$B$250,2,false),rawdata!P187))</f>
        <v>tech_screen</v>
      </c>
      <c r="P187" s="2" t="str">
        <f>if(isblank(rawdata!Q187),"",if(countif(Mappings!$A$6:$A$250,"="&amp;rawdata!Q187)&gt;0,vlookup(rawdata!Q187,Mappings!$A$6:$B$250,2,false),rawdata!Q187))</f>
        <v>theme_historical</v>
      </c>
      <c r="Q187" s="2" t="str">
        <f>if(isblank(rawdata!R187),"",if(countif(Mappings!$A$6:$A$250,"="&amp;rawdata!R187)&gt;0,vlookup(rawdata!R187,Mappings!$A$6:$B$250,2,false),rawdata!R187))</f>
        <v>function_touch</v>
      </c>
      <c r="R187" s="2" t="str">
        <f>if(isblank(rawdata!S187),"",if(countif(Mappings!$A$6:$A$250,"="&amp;rawdata!S187)&gt;0,vlookup(rawdata!S187,Mappings!$A$6:$B$250,2,false),rawdata!S187))</f>
        <v>function_motion</v>
      </c>
      <c r="S187" s="2" t="str">
        <f>if(isblank(rawdata!T187),"",if(countif(Mappings!$A$6:$A$250,"="&amp;rawdata!T187)&gt;0,vlookup(rawdata!T187,Mappings!$A$6:$B$250,2,false),rawdata!T187))</f>
        <v/>
      </c>
      <c r="T187" s="2" t="str">
        <f>if(isblank(rawdata!U187),"",if(countif(Mappings!$A$6:$A$250,"="&amp;rawdata!U187)&gt;0,vlookup(rawdata!U187,Mappings!$A$6:$B$250,2,false),rawdata!U187))</f>
        <v/>
      </c>
      <c r="U187" s="2" t="str">
        <f>if(isblank(rawdata!V187),"",if(countif(Mappings!$A$6:$A$250,"="&amp;rawdata!V187)&gt;0,vlookup(rawdata!V187,Mappings!$A$6:$B$250,2,false),rawdata!V187))</f>
        <v/>
      </c>
      <c r="V187" s="2" t="str">
        <f>if(isblank(rawdata!W187),"",if(countif(Mappings!$A$6:$A$250,"="&amp;rawdata!W187)&gt;0,vlookup(rawdata!W187,Mappings!$A$6:$B$250,2,false),rawdata!W187))</f>
        <v/>
      </c>
      <c r="W187" s="2" t="str">
        <f>if(isblank(rawdata!X187),"",if(countif(Mappings!$A$6:$A$250,"="&amp;rawdata!X187)&gt;0,vlookup(rawdata!X187,Mappings!$A$6:$B$250,2,false),rawdata!X187))</f>
        <v/>
      </c>
      <c r="X187" s="2" t="str">
        <f>if(isblank(rawdata!Y187),"",if(countif(Mappings!$A$6:$A$250,"="&amp;rawdata!Y187)&gt;0,vlookup(rawdata!Y187,Mappings!$A$6:$B$250,2,false),rawdata!Y187))</f>
        <v/>
      </c>
      <c r="Y187" s="2" t="str">
        <f>if(isblank(rawdata!Z187),"",if(countif(Mappings!$A$6:$A$250,"="&amp;rawdata!Z187)&gt;0,vlookup(rawdata!Z187,Mappings!$A$6:$B$250,2,false),rawdata!Z187))</f>
        <v/>
      </c>
      <c r="Z187" s="2" t="str">
        <f>if(isblank(rawdata!AA187),"",if(countif(Mappings!$A$6:$A$250,"="&amp;rawdata!AA187)&gt;0,vlookup(rawdata!AA187,Mappings!$A$6:$B$250,2,false),rawdata!AA187))</f>
        <v/>
      </c>
      <c r="AA187" s="2" t="str">
        <f>if(isblank(rawdata!AB187),"",if(countif(Mappings!$A$6:$A$250,"="&amp;rawdata!AB187)&gt;0,vlookup(rawdata!AB187,Mappings!$A$6:$B$250,2,false),rawdata!AB187))</f>
        <v/>
      </c>
    </row>
    <row r="188">
      <c r="B188" s="2" t="str">
        <f>rawdata!C188</f>
        <v>PLEDGE WALL</v>
      </c>
      <c r="C188" s="2" t="str">
        <f>rawdata!D188</f>
        <v>Smalldesignfirm</v>
      </c>
      <c r="D188" s="2" t="str">
        <f>rawdata!E188</f>
        <v>The United States Holocaust Memorial Museum has been an activist force for genocide prevention and the education of world leaders since it’s dedication in 1993. To further engage with the community and raise awareness of ongoing threats of genocide today the museum has just opened a new exhibition named From Memory To Action. The material in the exhibit picks up where the permanent exhibition ends, chronicling instances of genocide since the Holocaust, and examining the world’s reactions to them.</v>
      </c>
      <c r="E188" s="11" t="str">
        <f>rawdata!F188</f>
        <v>http://smalldesignfirm.com/project/pledge-wall/#pledge-wall</v>
      </c>
      <c r="F188" s="2" t="str">
        <f>rawdata!G188</f>
        <v/>
      </c>
      <c r="G188" s="2" t="str">
        <f>rawdata!H188</f>
        <v>2009</v>
      </c>
      <c r="H188" s="2" t="str">
        <f>rawdata!I188</f>
        <v>Massachusetts, USA</v>
      </c>
      <c r="I188" s="2" t="str">
        <f>if(isblank(rawdata!J188),"",if(countif(Mappings!$A$6:$A$250,"="&amp;rawdata!J188)&gt;0,vlookup(rawdata!J188,Mappings!$A$6:$B$250,2,false),rawdata!J188))</f>
        <v>type_interactive</v>
      </c>
      <c r="J188" s="2" t="str">
        <f>if(isblank(rawdata!K188),"",if(countif(Mappings!$A$6:$A$250,"="&amp;rawdata!K188)&gt;0,vlookup(rawdata!K188,Mappings!$A$6:$B$250,2,false),rawdata!K188))</f>
        <v>gear_screen</v>
      </c>
      <c r="K188" s="2" t="str">
        <f>if(isblank(rawdata!L188),"",if(countif(Mappings!$A$6:$A$250,"="&amp;rawdata!L188)&gt;0,vlookup(rawdata!L188,Mappings!$A$6:$B$250,2,false),rawdata!L188))</f>
        <v>form_installation</v>
      </c>
      <c r="L188" s="2" t="str">
        <f>if(isblank(rawdata!M188),"",if(countif(Mappings!$A$6:$A$250,"="&amp;rawdata!M188)&gt;0,vlookup(rawdata!M188,Mappings!$A$6:$B$250,2,false),rawdata!M188))</f>
        <v>form_exhibition</v>
      </c>
      <c r="M188" s="2" t="str">
        <f>if(isblank(rawdata!N188),"",if(countif(Mappings!$A$6:$A$250,"="&amp;rawdata!N188)&gt;0,vlookup(rawdata!N188,Mappings!$A$6:$B$250,2,false),rawdata!N188))</f>
        <v>gear_projector</v>
      </c>
      <c r="N188" s="2" t="str">
        <f>if(isblank(rawdata!O188),"",if(countif(Mappings!$A$6:$A$250,"="&amp;rawdata!O188)&gt;0,vlookup(rawdata!O188,Mappings!$A$6:$B$250,2,false),rawdata!O188))</f>
        <v>form_projection</v>
      </c>
      <c r="O188" s="2" t="str">
        <f>if(isblank(rawdata!P188),"",if(countif(Mappings!$A$6:$A$250,"="&amp;rawdata!P188)&gt;0,vlookup(rawdata!P188,Mappings!$A$6:$B$250,2,false),rawdata!P188))</f>
        <v>type_commercial</v>
      </c>
      <c r="P188" s="2" t="str">
        <f>if(isblank(rawdata!Q188),"",if(countif(Mappings!$A$6:$A$250,"="&amp;rawdata!Q188)&gt;0,vlookup(rawdata!Q188,Mappings!$A$6:$B$250,2,false),rawdata!Q188))</f>
        <v>theme_historcial</v>
      </c>
      <c r="Q188" s="2" t="str">
        <f>if(isblank(rawdata!R188),"",if(countif(Mappings!$A$6:$A$250,"="&amp;rawdata!R188)&gt;0,vlookup(rawdata!R188,Mappings!$A$6:$B$250,2,false),rawdata!R188))</f>
        <v>function_touch</v>
      </c>
      <c r="R188" s="2" t="str">
        <f>if(isblank(rawdata!S188),"",if(countif(Mappings!$A$6:$A$250,"="&amp;rawdata!S188)&gt;0,vlookup(rawdata!S188,Mappings!$A$6:$B$250,2,false),rawdata!S188))</f>
        <v>tech_screen</v>
      </c>
      <c r="S188" s="2" t="str">
        <f>if(isblank(rawdata!T188),"",if(countif(Mappings!$A$6:$A$250,"="&amp;rawdata!T188)&gt;0,vlookup(rawdata!T188,Mappings!$A$6:$B$250,2,false),rawdata!T188))</f>
        <v/>
      </c>
      <c r="T188" s="2" t="str">
        <f>if(isblank(rawdata!U188),"",if(countif(Mappings!$A$6:$A$250,"="&amp;rawdata!U188)&gt;0,vlookup(rawdata!U188,Mappings!$A$6:$B$250,2,false),rawdata!U188))</f>
        <v/>
      </c>
      <c r="U188" s="2" t="str">
        <f>if(isblank(rawdata!V188),"",if(countif(Mappings!$A$6:$A$250,"="&amp;rawdata!V188)&gt;0,vlookup(rawdata!V188,Mappings!$A$6:$B$250,2,false),rawdata!V188))</f>
        <v/>
      </c>
      <c r="V188" s="2" t="str">
        <f>if(isblank(rawdata!W188),"",if(countif(Mappings!$A$6:$A$250,"="&amp;rawdata!W188)&gt;0,vlookup(rawdata!W188,Mappings!$A$6:$B$250,2,false),rawdata!W188))</f>
        <v/>
      </c>
      <c r="W188" s="2" t="str">
        <f>if(isblank(rawdata!X188),"",if(countif(Mappings!$A$6:$A$250,"="&amp;rawdata!X188)&gt;0,vlookup(rawdata!X188,Mappings!$A$6:$B$250,2,false),rawdata!X188))</f>
        <v/>
      </c>
      <c r="X188" s="2" t="str">
        <f>if(isblank(rawdata!Y188),"",if(countif(Mappings!$A$6:$A$250,"="&amp;rawdata!Y188)&gt;0,vlookup(rawdata!Y188,Mappings!$A$6:$B$250,2,false),rawdata!Y188))</f>
        <v/>
      </c>
      <c r="Y188" s="2" t="str">
        <f>if(isblank(rawdata!Z188),"",if(countif(Mappings!$A$6:$A$250,"="&amp;rawdata!Z188)&gt;0,vlookup(rawdata!Z188,Mappings!$A$6:$B$250,2,false),rawdata!Z188))</f>
        <v/>
      </c>
      <c r="Z188" s="2" t="str">
        <f>if(isblank(rawdata!AA188),"",if(countif(Mappings!$A$6:$A$250,"="&amp;rawdata!AA188)&gt;0,vlookup(rawdata!AA188,Mappings!$A$6:$B$250,2,false),rawdata!AA188))</f>
        <v/>
      </c>
      <c r="AA188" s="2" t="str">
        <f>if(isblank(rawdata!AB188),"",if(countif(Mappings!$A$6:$A$250,"="&amp;rawdata!AB188)&gt;0,vlookup(rawdata!AB188,Mappings!$A$6:$B$250,2,false),rawdata!AB188))</f>
        <v/>
      </c>
    </row>
    <row r="189">
      <c r="B189" s="2" t="str">
        <f>rawdata!C189</f>
        <v>Irish College Exhibits</v>
      </c>
      <c r="C189" s="2" t="str">
        <f>rawdata!D189</f>
        <v>Smalldesignfirm</v>
      </c>
      <c r="D189" s="2" t="str">
        <f>rawdata!E189</f>
        <v>The Irish Colleges scattered around mainland Europe were set up to educate Catholics from Ireland in their own religion following the takeover of the country by the Protestant English state in the Tudor re-conquest of Ireland.</v>
      </c>
      <c r="E189" s="11" t="str">
        <f>rawdata!F189</f>
        <v>http://smalldesignfirm.com/project/leuven-institute/#irish-college-exhibits</v>
      </c>
      <c r="F189" s="2" t="str">
        <f>rawdata!G189</f>
        <v/>
      </c>
      <c r="G189" s="2" t="str">
        <f>rawdata!H189</f>
        <v>2009</v>
      </c>
      <c r="H189" s="2" t="str">
        <f>rawdata!I189</f>
        <v>Massachusetts, USA</v>
      </c>
      <c r="I189" s="2" t="str">
        <f>if(isblank(rawdata!J189),"",if(countif(Mappings!$A$6:$A$250,"="&amp;rawdata!J189)&gt;0,vlookup(rawdata!J189,Mappings!$A$6:$B$250,2,false),rawdata!J189))</f>
        <v>type_interactive</v>
      </c>
      <c r="J189" s="2" t="str">
        <f>if(isblank(rawdata!K189),"",if(countif(Mappings!$A$6:$A$250,"="&amp;rawdata!K189)&gt;0,vlookup(rawdata!K189,Mappings!$A$6:$B$250,2,false),rawdata!K189))</f>
        <v>gear_screen</v>
      </c>
      <c r="K189" s="2" t="str">
        <f>if(isblank(rawdata!L189),"",if(countif(Mappings!$A$6:$A$250,"="&amp;rawdata!L189)&gt;0,vlookup(rawdata!L189,Mappings!$A$6:$B$250,2,false),rawdata!L189))</f>
        <v>form_installation</v>
      </c>
      <c r="L189" s="2" t="str">
        <f>if(isblank(rawdata!M189),"",if(countif(Mappings!$A$6:$A$250,"="&amp;rawdata!M189)&gt;0,vlookup(rawdata!M189,Mappings!$A$6:$B$250,2,false),rawdata!M189))</f>
        <v>form_exhibition</v>
      </c>
      <c r="M189" s="2" t="str">
        <f>if(isblank(rawdata!N189),"",if(countif(Mappings!$A$6:$A$250,"="&amp;rawdata!N189)&gt;0,vlookup(rawdata!N189,Mappings!$A$6:$B$250,2,false),rawdata!N189))</f>
        <v>gear_projector</v>
      </c>
      <c r="N189" s="2" t="str">
        <f>if(isblank(rawdata!O189),"",if(countif(Mappings!$A$6:$A$250,"="&amp;rawdata!O189)&gt;0,vlookup(rawdata!O189,Mappings!$A$6:$B$250,2,false),rawdata!O189))</f>
        <v>form_projection</v>
      </c>
      <c r="O189" s="2" t="str">
        <f>if(isblank(rawdata!P189),"",if(countif(Mappings!$A$6:$A$250,"="&amp;rawdata!P189)&gt;0,vlookup(rawdata!P189,Mappings!$A$6:$B$250,2,false),rawdata!P189))</f>
        <v>type_commercial</v>
      </c>
      <c r="P189" s="2" t="str">
        <f>if(isblank(rawdata!Q189),"",if(countif(Mappings!$A$6:$A$250,"="&amp;rawdata!Q189)&gt;0,vlookup(rawdata!Q189,Mappings!$A$6:$B$250,2,false),rawdata!Q189))</f>
        <v>theme_education</v>
      </c>
      <c r="Q189" s="2" t="str">
        <f>if(isblank(rawdata!R189),"",if(countif(Mappings!$A$6:$A$250,"="&amp;rawdata!R189)&gt;0,vlookup(rawdata!R189,Mappings!$A$6:$B$250,2,false),rawdata!R189))</f>
        <v>function_touch</v>
      </c>
      <c r="R189" s="2" t="str">
        <f>if(isblank(rawdata!S189),"",if(countif(Mappings!$A$6:$A$250,"="&amp;rawdata!S189)&gt;0,vlookup(rawdata!S189,Mappings!$A$6:$B$250,2,false),rawdata!S189))</f>
        <v>tech_screen</v>
      </c>
      <c r="S189" s="2" t="str">
        <f>if(isblank(rawdata!T189),"",if(countif(Mappings!$A$6:$A$250,"="&amp;rawdata!T189)&gt;0,vlookup(rawdata!T189,Mappings!$A$6:$B$250,2,false),rawdata!T189))</f>
        <v/>
      </c>
      <c r="T189" s="2" t="str">
        <f>if(isblank(rawdata!U189),"",if(countif(Mappings!$A$6:$A$250,"="&amp;rawdata!U189)&gt;0,vlookup(rawdata!U189,Mappings!$A$6:$B$250,2,false),rawdata!U189))</f>
        <v/>
      </c>
      <c r="U189" s="2" t="str">
        <f>if(isblank(rawdata!V189),"",if(countif(Mappings!$A$6:$A$250,"="&amp;rawdata!V189)&gt;0,vlookup(rawdata!V189,Mappings!$A$6:$B$250,2,false),rawdata!V189))</f>
        <v/>
      </c>
      <c r="V189" s="2" t="str">
        <f>if(isblank(rawdata!W189),"",if(countif(Mappings!$A$6:$A$250,"="&amp;rawdata!W189)&gt;0,vlookup(rawdata!W189,Mappings!$A$6:$B$250,2,false),rawdata!W189))</f>
        <v/>
      </c>
      <c r="W189" s="2" t="str">
        <f>if(isblank(rawdata!X189),"",if(countif(Mappings!$A$6:$A$250,"="&amp;rawdata!X189)&gt;0,vlookup(rawdata!X189,Mappings!$A$6:$B$250,2,false),rawdata!X189))</f>
        <v/>
      </c>
      <c r="X189" s="2" t="str">
        <f>if(isblank(rawdata!Y189),"",if(countif(Mappings!$A$6:$A$250,"="&amp;rawdata!Y189)&gt;0,vlookup(rawdata!Y189,Mappings!$A$6:$B$250,2,false),rawdata!Y189))</f>
        <v/>
      </c>
      <c r="Y189" s="2" t="str">
        <f>if(isblank(rawdata!Z189),"",if(countif(Mappings!$A$6:$A$250,"="&amp;rawdata!Z189)&gt;0,vlookup(rawdata!Z189,Mappings!$A$6:$B$250,2,false),rawdata!Z189))</f>
        <v/>
      </c>
      <c r="Z189" s="2" t="str">
        <f>if(isblank(rawdata!AA189),"",if(countif(Mappings!$A$6:$A$250,"="&amp;rawdata!AA189)&gt;0,vlookup(rawdata!AA189,Mappings!$A$6:$B$250,2,false),rawdata!AA189))</f>
        <v/>
      </c>
      <c r="AA189" s="2" t="str">
        <f>if(isblank(rawdata!AB189),"",if(countif(Mappings!$A$6:$A$250,"="&amp;rawdata!AB189)&gt;0,vlookup(rawdata!AB189,Mappings!$A$6:$B$250,2,false),rawdata!AB189))</f>
        <v/>
      </c>
    </row>
    <row r="190">
      <c r="B190" s="2" t="str">
        <f>rawdata!C190</f>
        <v>Hall of Ideas</v>
      </c>
      <c r="C190" s="2" t="str">
        <f>rawdata!D190</f>
        <v>Smalldesignfirm</v>
      </c>
      <c r="D190" s="2" t="str">
        <f>rawdata!E190</f>
        <v>Small Design Firm was selected to create an interactive presentation of great ideas from throughout history that have transformed the world in a positive manner, in the newly renovated Hall of Ideas at The Mary Baker Eddy Library for the Betterment of Humanity in Boston. The piece consists of a set of real-time computer animations projected and integrated into the design of the Hall. The centerpiece in the Hall is a new fountain, designed by Howard Ben Tre, from which quotations, formed from virtual projected letters, emerge along with the flowing water. After the quotations spill from the fountain, they migrate onto the floor as individual words, which “swim” to their destination – one of two arches in the Hall, where the quotations resolve into their final form which can be examined in detail, along with the author, origin, and date.</v>
      </c>
      <c r="E190" s="11" t="str">
        <f>rawdata!F190</f>
        <v>http://smalldesignfirm.com/project/mary-baker-eddy-library/#hall-of-ideas</v>
      </c>
      <c r="F190" s="2" t="str">
        <f>rawdata!G190</f>
        <v/>
      </c>
      <c r="G190" s="2" t="str">
        <f>rawdata!H190</f>
        <v>2002</v>
      </c>
      <c r="H190" s="2" t="str">
        <f>rawdata!I190</f>
        <v>Massachusetts, USA</v>
      </c>
      <c r="I190" s="2" t="str">
        <f>if(isblank(rawdata!J190),"",if(countif(Mappings!$A$6:$A$250,"="&amp;rawdata!J190)&gt;0,vlookup(rawdata!J190,Mappings!$A$6:$B$250,2,false),rawdata!J190))</f>
        <v>type_interactive</v>
      </c>
      <c r="J190" s="2" t="str">
        <f>if(isblank(rawdata!K190),"",if(countif(Mappings!$A$6:$A$250,"="&amp;rawdata!K190)&gt;0,vlookup(rawdata!K190,Mappings!$A$6:$B$250,2,false),rawdata!K190))</f>
        <v>gear_screen</v>
      </c>
      <c r="K190" s="2" t="str">
        <f>if(isblank(rawdata!L190),"",if(countif(Mappings!$A$6:$A$250,"="&amp;rawdata!L190)&gt;0,vlookup(rawdata!L190,Mappings!$A$6:$B$250,2,false),rawdata!L190))</f>
        <v>form_installation</v>
      </c>
      <c r="L190" s="2" t="str">
        <f>if(isblank(rawdata!M190),"",if(countif(Mappings!$A$6:$A$250,"="&amp;rawdata!M190)&gt;0,vlookup(rawdata!M190,Mappings!$A$6:$B$250,2,false),rawdata!M190))</f>
        <v>gear_projector</v>
      </c>
      <c r="M190" s="2" t="str">
        <f>if(isblank(rawdata!N190),"",if(countif(Mappings!$A$6:$A$250,"="&amp;rawdata!N190)&gt;0,vlookup(rawdata!N190,Mappings!$A$6:$B$250,2,false),rawdata!N190))</f>
        <v>form_projection</v>
      </c>
      <c r="N190" s="2" t="str">
        <f>if(isblank(rawdata!O190),"",if(countif(Mappings!$A$6:$A$250,"="&amp;rawdata!O190)&gt;0,vlookup(rawdata!O190,Mappings!$A$6:$B$250,2,false),rawdata!O190))</f>
        <v>type_commercial</v>
      </c>
      <c r="O190" s="2" t="str">
        <f>if(isblank(rawdata!P190),"",if(countif(Mappings!$A$6:$A$250,"="&amp;rawdata!P190)&gt;0,vlookup(rawdata!P190,Mappings!$A$6:$B$250,2,false),rawdata!P190))</f>
        <v>theme_tech</v>
      </c>
      <c r="P190" s="2" t="str">
        <f>if(isblank(rawdata!Q190),"",if(countif(Mappings!$A$6:$A$250,"="&amp;rawdata!Q190)&gt;0,vlookup(rawdata!Q190,Mappings!$A$6:$B$250,2,false),rawdata!Q190))</f>
        <v>tech_screen</v>
      </c>
      <c r="Q190" s="2" t="str">
        <f>if(isblank(rawdata!R190),"",if(countif(Mappings!$A$6:$A$250,"="&amp;rawdata!R190)&gt;0,vlookup(rawdata!R190,Mappings!$A$6:$B$250,2,false),rawdata!R190))</f>
        <v>function_sound</v>
      </c>
      <c r="R190" s="2" t="str">
        <f>if(isblank(rawdata!S190),"",if(countif(Mappings!$A$6:$A$250,"="&amp;rawdata!S190)&gt;0,vlookup(rawdata!S190,Mappings!$A$6:$B$250,2,false),rawdata!S190))</f>
        <v/>
      </c>
      <c r="S190" s="2" t="str">
        <f>if(isblank(rawdata!T190),"",if(countif(Mappings!$A$6:$A$250,"="&amp;rawdata!T190)&gt;0,vlookup(rawdata!T190,Mappings!$A$6:$B$250,2,false),rawdata!T190))</f>
        <v/>
      </c>
      <c r="T190" s="2" t="str">
        <f>if(isblank(rawdata!U190),"",if(countif(Mappings!$A$6:$A$250,"="&amp;rawdata!U190)&gt;0,vlookup(rawdata!U190,Mappings!$A$6:$B$250,2,false),rawdata!U190))</f>
        <v/>
      </c>
      <c r="U190" s="2" t="str">
        <f>if(isblank(rawdata!V190),"",if(countif(Mappings!$A$6:$A$250,"="&amp;rawdata!V190)&gt;0,vlookup(rawdata!V190,Mappings!$A$6:$B$250,2,false),rawdata!V190))</f>
        <v/>
      </c>
      <c r="V190" s="2" t="str">
        <f>if(isblank(rawdata!W190),"",if(countif(Mappings!$A$6:$A$250,"="&amp;rawdata!W190)&gt;0,vlookup(rawdata!W190,Mappings!$A$6:$B$250,2,false),rawdata!W190))</f>
        <v/>
      </c>
      <c r="W190" s="2" t="str">
        <f>if(isblank(rawdata!X190),"",if(countif(Mappings!$A$6:$A$250,"="&amp;rawdata!X190)&gt;0,vlookup(rawdata!X190,Mappings!$A$6:$B$250,2,false),rawdata!X190))</f>
        <v/>
      </c>
      <c r="X190" s="2" t="str">
        <f>if(isblank(rawdata!Y190),"",if(countif(Mappings!$A$6:$A$250,"="&amp;rawdata!Y190)&gt;0,vlookup(rawdata!Y190,Mappings!$A$6:$B$250,2,false),rawdata!Y190))</f>
        <v/>
      </c>
      <c r="Y190" s="2" t="str">
        <f>if(isblank(rawdata!Z190),"",if(countif(Mappings!$A$6:$A$250,"="&amp;rawdata!Z190)&gt;0,vlookup(rawdata!Z190,Mappings!$A$6:$B$250,2,false),rawdata!Z190))</f>
        <v/>
      </c>
      <c r="Z190" s="2" t="str">
        <f>if(isblank(rawdata!AA190),"",if(countif(Mappings!$A$6:$A$250,"="&amp;rawdata!AA190)&gt;0,vlookup(rawdata!AA190,Mappings!$A$6:$B$250,2,false),rawdata!AA190))</f>
        <v/>
      </c>
      <c r="AA190" s="2" t="str">
        <f>if(isblank(rawdata!AB190),"",if(countif(Mappings!$A$6:$A$250,"="&amp;rawdata!AB190)&gt;0,vlookup(rawdata!AB190,Mappings!$A$6:$B$250,2,false),rawdata!AB190))</f>
        <v/>
      </c>
    </row>
    <row r="191">
      <c r="B191" s="2" t="str">
        <f>rawdata!C191</f>
        <v>Period Rooms</v>
      </c>
      <c r="C191" s="2" t="str">
        <f>rawdata!D191</f>
        <v>Smalldesignfirm</v>
      </c>
      <c r="D191" s="2" t="str">
        <f>rawdata!E191</f>
        <v>Small Design Firm was initially engaged to create a master plan for technology use in the American Wing. This led to the development of a number of project concepts: Period Room interactives, Elevator display, and the re-design of all printed signs and labels in the new wing.</v>
      </c>
      <c r="E191" s="11" t="str">
        <f>rawdata!F191</f>
        <v>http://smalldesignfirm.com/project/period-rooms/#period-rooms</v>
      </c>
      <c r="F191" s="2" t="str">
        <f>rawdata!G191</f>
        <v/>
      </c>
      <c r="G191" s="2" t="str">
        <f>rawdata!H191</f>
        <v>2009</v>
      </c>
      <c r="H191" s="2" t="str">
        <f>rawdata!I191</f>
        <v>Massachusetts, USA</v>
      </c>
      <c r="I191" s="2" t="str">
        <f>if(isblank(rawdata!J191),"",if(countif(Mappings!$A$6:$A$250,"="&amp;rawdata!J191)&gt;0,vlookup(rawdata!J191,Mappings!$A$6:$B$250,2,false),rawdata!J191))</f>
        <v>type_interactive</v>
      </c>
      <c r="J191" s="2" t="str">
        <f>if(isblank(rawdata!K191),"",if(countif(Mappings!$A$6:$A$250,"="&amp;rawdata!K191)&gt;0,vlookup(rawdata!K191,Mappings!$A$6:$B$250,2,false),rawdata!K191))</f>
        <v>gear_screen</v>
      </c>
      <c r="K191" s="2" t="str">
        <f>if(isblank(rawdata!L191),"",if(countif(Mappings!$A$6:$A$250,"="&amp;rawdata!L191)&gt;0,vlookup(rawdata!L191,Mappings!$A$6:$B$250,2,false),rawdata!L191))</f>
        <v>form_installation</v>
      </c>
      <c r="L191" s="2" t="str">
        <f>if(isblank(rawdata!M191),"",if(countif(Mappings!$A$6:$A$250,"="&amp;rawdata!M191)&gt;0,vlookup(rawdata!M191,Mappings!$A$6:$B$250,2,false),rawdata!M191))</f>
        <v>function_touch</v>
      </c>
      <c r="M191" s="2" t="str">
        <f>if(isblank(rawdata!N191),"",if(countif(Mappings!$A$6:$A$250,"="&amp;rawdata!N191)&gt;0,vlookup(rawdata!N191,Mappings!$A$6:$B$250,2,false),rawdata!N191))</f>
        <v>type_commercial</v>
      </c>
      <c r="N191" s="2" t="str">
        <f>if(isblank(rawdata!O191),"",if(countif(Mappings!$A$6:$A$250,"="&amp;rawdata!O191)&gt;0,vlookup(rawdata!O191,Mappings!$A$6:$B$250,2,false),rawdata!O191))</f>
        <v>tech_tablet</v>
      </c>
      <c r="O191" s="2" t="str">
        <f>if(isblank(rawdata!P191),"",if(countif(Mappings!$A$6:$A$250,"="&amp;rawdata!P191)&gt;0,vlookup(rawdata!P191,Mappings!$A$6:$B$250,2,false),rawdata!P191))</f>
        <v>theme_historical</v>
      </c>
      <c r="P191" s="2" t="str">
        <f>if(isblank(rawdata!Q191),"",if(countif(Mappings!$A$6:$A$250,"="&amp;rawdata!Q191)&gt;0,vlookup(rawdata!Q191,Mappings!$A$6:$B$250,2,false),rawdata!Q191))</f>
        <v/>
      </c>
      <c r="Q191" s="2" t="str">
        <f>if(isblank(rawdata!R191),"",if(countif(Mappings!$A$6:$A$250,"="&amp;rawdata!R191)&gt;0,vlookup(rawdata!R191,Mappings!$A$6:$B$250,2,false),rawdata!R191))</f>
        <v/>
      </c>
      <c r="R191" s="2" t="str">
        <f>if(isblank(rawdata!S191),"",if(countif(Mappings!$A$6:$A$250,"="&amp;rawdata!S191)&gt;0,vlookup(rawdata!S191,Mappings!$A$6:$B$250,2,false),rawdata!S191))</f>
        <v/>
      </c>
      <c r="S191" s="2" t="str">
        <f>if(isblank(rawdata!T191),"",if(countif(Mappings!$A$6:$A$250,"="&amp;rawdata!T191)&gt;0,vlookup(rawdata!T191,Mappings!$A$6:$B$250,2,false),rawdata!T191))</f>
        <v/>
      </c>
      <c r="T191" s="2" t="str">
        <f>if(isblank(rawdata!U191),"",if(countif(Mappings!$A$6:$A$250,"="&amp;rawdata!U191)&gt;0,vlookup(rawdata!U191,Mappings!$A$6:$B$250,2,false),rawdata!U191))</f>
        <v/>
      </c>
      <c r="U191" s="2" t="str">
        <f>if(isblank(rawdata!V191),"",if(countif(Mappings!$A$6:$A$250,"="&amp;rawdata!V191)&gt;0,vlookup(rawdata!V191,Mappings!$A$6:$B$250,2,false),rawdata!V191))</f>
        <v/>
      </c>
      <c r="V191" s="2" t="str">
        <f>if(isblank(rawdata!W191),"",if(countif(Mappings!$A$6:$A$250,"="&amp;rawdata!W191)&gt;0,vlookup(rawdata!W191,Mappings!$A$6:$B$250,2,false),rawdata!W191))</f>
        <v/>
      </c>
      <c r="W191" s="2" t="str">
        <f>if(isblank(rawdata!X191),"",if(countif(Mappings!$A$6:$A$250,"="&amp;rawdata!X191)&gt;0,vlookup(rawdata!X191,Mappings!$A$6:$B$250,2,false),rawdata!X191))</f>
        <v/>
      </c>
      <c r="X191" s="2" t="str">
        <f>if(isblank(rawdata!Y191),"",if(countif(Mappings!$A$6:$A$250,"="&amp;rawdata!Y191)&gt;0,vlookup(rawdata!Y191,Mappings!$A$6:$B$250,2,false),rawdata!Y191))</f>
        <v/>
      </c>
      <c r="Y191" s="2" t="str">
        <f>if(isblank(rawdata!Z191),"",if(countif(Mappings!$A$6:$A$250,"="&amp;rawdata!Z191)&gt;0,vlookup(rawdata!Z191,Mappings!$A$6:$B$250,2,false),rawdata!Z191))</f>
        <v/>
      </c>
      <c r="Z191" s="2" t="str">
        <f>if(isblank(rawdata!AA191),"",if(countif(Mappings!$A$6:$A$250,"="&amp;rawdata!AA191)&gt;0,vlookup(rawdata!AA191,Mappings!$A$6:$B$250,2,false),rawdata!AA191))</f>
        <v/>
      </c>
      <c r="AA191" s="2" t="str">
        <f>if(isblank(rawdata!AB191),"",if(countif(Mappings!$A$6:$A$250,"="&amp;rawdata!AB191)&gt;0,vlookup(rawdata!AB191,Mappings!$A$6:$B$250,2,false),rawdata!AB191))</f>
        <v/>
      </c>
    </row>
    <row r="192">
      <c r="B192" s="2" t="str">
        <f>rawdata!C192</f>
        <v>Luce Center</v>
      </c>
      <c r="C192" s="2" t="str">
        <f>rawdata!D192</f>
        <v>Smalldesignfirm</v>
      </c>
      <c r="D192" s="2" t="str">
        <f>rawdata!E192</f>
        <v>The Henry R. Luce Center in the Metropolitan Museum’s American Wing is a dense, confusing and remarkable study collection of over 8,000 objects that would otherwise be in hidden storage. Small Design Firm developed a master plan for the use of technology in the American Wing anchored in the Luce Center, but connected to every part of the wing. Encompassing redesigned labels, a complete wayfinding system, and interactive Period Room Labels throughout the galleries, this rational presentation of information enhances the experience of the collection while maintaining the primacy of the works themselves.</v>
      </c>
      <c r="E192" s="11" t="str">
        <f>rawdata!F192</f>
        <v>http://smalldesignfirm.com/project/metropolitan-museum-of-art/#luce-center</v>
      </c>
      <c r="F192" s="2" t="str">
        <f>rawdata!G192</f>
        <v/>
      </c>
      <c r="G192" s="2" t="str">
        <f>rawdata!H192</f>
        <v>2012</v>
      </c>
      <c r="H192" s="2" t="str">
        <f>rawdata!I192</f>
        <v>Massachusetts, USA</v>
      </c>
      <c r="I192" s="2" t="str">
        <f>if(isblank(rawdata!J192),"",if(countif(Mappings!$A$6:$A$250,"="&amp;rawdata!J192)&gt;0,vlookup(rawdata!J192,Mappings!$A$6:$B$250,2,false),rawdata!J192))</f>
        <v>type_interactive</v>
      </c>
      <c r="J192" s="2" t="str">
        <f>if(isblank(rawdata!K192),"",if(countif(Mappings!$A$6:$A$250,"="&amp;rawdata!K192)&gt;0,vlookup(rawdata!K192,Mappings!$A$6:$B$250,2,false),rawdata!K192))</f>
        <v>gear_screen</v>
      </c>
      <c r="K192" s="2" t="str">
        <f>if(isblank(rawdata!L192),"",if(countif(Mappings!$A$6:$A$250,"="&amp;rawdata!L192)&gt;0,vlookup(rawdata!L192,Mappings!$A$6:$B$250,2,false),rawdata!L192))</f>
        <v>form_installation</v>
      </c>
      <c r="L192" s="2" t="str">
        <f>if(isblank(rawdata!M192),"",if(countif(Mappings!$A$6:$A$250,"="&amp;rawdata!M192)&gt;0,vlookup(rawdata!M192,Mappings!$A$6:$B$250,2,false),rawdata!M192))</f>
        <v>function_touch</v>
      </c>
      <c r="M192" s="2" t="str">
        <f>if(isblank(rawdata!N192),"",if(countif(Mappings!$A$6:$A$250,"="&amp;rawdata!N192)&gt;0,vlookup(rawdata!N192,Mappings!$A$6:$B$250,2,false),rawdata!N192))</f>
        <v>type_commercial</v>
      </c>
      <c r="N192" s="2" t="str">
        <f>if(isblank(rawdata!O192),"",if(countif(Mappings!$A$6:$A$250,"="&amp;rawdata!O192)&gt;0,vlookup(rawdata!O192,Mappings!$A$6:$B$250,2,false),rawdata!O192))</f>
        <v>tech_tablet</v>
      </c>
      <c r="O192" s="2" t="str">
        <f>if(isblank(rawdata!P192),"",if(countif(Mappings!$A$6:$A$250,"="&amp;rawdata!P192)&gt;0,vlookup(rawdata!P192,Mappings!$A$6:$B$250,2,false),rawdata!P192))</f>
        <v>theme_historical</v>
      </c>
      <c r="P192" s="2" t="str">
        <f>if(isblank(rawdata!Q192),"",if(countif(Mappings!$A$6:$A$250,"="&amp;rawdata!Q192)&gt;0,vlookup(rawdata!Q192,Mappings!$A$6:$B$250,2,false),rawdata!Q192))</f>
        <v/>
      </c>
      <c r="Q192" s="2" t="str">
        <f>if(isblank(rawdata!R192),"",if(countif(Mappings!$A$6:$A$250,"="&amp;rawdata!R192)&gt;0,vlookup(rawdata!R192,Mappings!$A$6:$B$250,2,false),rawdata!R192))</f>
        <v/>
      </c>
      <c r="R192" s="2" t="str">
        <f>if(isblank(rawdata!S192),"",if(countif(Mappings!$A$6:$A$250,"="&amp;rawdata!S192)&gt;0,vlookup(rawdata!S192,Mappings!$A$6:$B$250,2,false),rawdata!S192))</f>
        <v/>
      </c>
      <c r="S192" s="2" t="str">
        <f>if(isblank(rawdata!T192),"",if(countif(Mappings!$A$6:$A$250,"="&amp;rawdata!T192)&gt;0,vlookup(rawdata!T192,Mappings!$A$6:$B$250,2,false),rawdata!T192))</f>
        <v/>
      </c>
      <c r="T192" s="2" t="str">
        <f>if(isblank(rawdata!U192),"",if(countif(Mappings!$A$6:$A$250,"="&amp;rawdata!U192)&gt;0,vlookup(rawdata!U192,Mappings!$A$6:$B$250,2,false),rawdata!U192))</f>
        <v/>
      </c>
      <c r="U192" s="2" t="str">
        <f>if(isblank(rawdata!V192),"",if(countif(Mappings!$A$6:$A$250,"="&amp;rawdata!V192)&gt;0,vlookup(rawdata!V192,Mappings!$A$6:$B$250,2,false),rawdata!V192))</f>
        <v/>
      </c>
      <c r="V192" s="2" t="str">
        <f>if(isblank(rawdata!W192),"",if(countif(Mappings!$A$6:$A$250,"="&amp;rawdata!W192)&gt;0,vlookup(rawdata!W192,Mappings!$A$6:$B$250,2,false),rawdata!W192))</f>
        <v/>
      </c>
      <c r="W192" s="2" t="str">
        <f>if(isblank(rawdata!X192),"",if(countif(Mappings!$A$6:$A$250,"="&amp;rawdata!X192)&gt;0,vlookup(rawdata!X192,Mappings!$A$6:$B$250,2,false),rawdata!X192))</f>
        <v/>
      </c>
      <c r="X192" s="2" t="str">
        <f>if(isblank(rawdata!Y192),"",if(countif(Mappings!$A$6:$A$250,"="&amp;rawdata!Y192)&gt;0,vlookup(rawdata!Y192,Mappings!$A$6:$B$250,2,false),rawdata!Y192))</f>
        <v/>
      </c>
      <c r="Y192" s="2" t="str">
        <f>if(isblank(rawdata!Z192),"",if(countif(Mappings!$A$6:$A$250,"="&amp;rawdata!Z192)&gt;0,vlookup(rawdata!Z192,Mappings!$A$6:$B$250,2,false),rawdata!Z192))</f>
        <v/>
      </c>
      <c r="Z192" s="2" t="str">
        <f>if(isblank(rawdata!AA192),"",if(countif(Mappings!$A$6:$A$250,"="&amp;rawdata!AA192)&gt;0,vlookup(rawdata!AA192,Mappings!$A$6:$B$250,2,false),rawdata!AA192))</f>
        <v/>
      </c>
      <c r="AA192" s="2" t="str">
        <f>if(isblank(rawdata!AB192),"",if(countif(Mappings!$A$6:$A$250,"="&amp;rawdata!AB192)&gt;0,vlookup(rawdata!AB192,Mappings!$A$6:$B$250,2,false),rawdata!AB192))</f>
        <v/>
      </c>
    </row>
    <row r="193">
      <c r="B193" s="2" t="str">
        <f>rawdata!C193</f>
        <v>Boisterous Sea of Liberty</v>
      </c>
      <c r="C193" s="2" t="str">
        <f>rawdata!D193</f>
        <v>Smalldesignfirm</v>
      </c>
      <c r="D193" s="2" t="str">
        <f>rawdata!E193</f>
        <v>The Boisterous Sea is an interactive narrative installation about Thomas Jefferson’s ideas on Liberty and the history through which they developed. A collage of twenty one high definition flat panels are arranged along a curve in layered fashion, at certain times and locations functioning as one big continuous display, and at other times as individual screens on which content is contained. The organizational scheme of both the physical screens and content was designed to support two types of viewing: a passive watching of the large scale narrative from the far side of the room and a more interactive up close viewing of the details near the touchscreens.</v>
      </c>
      <c r="E193" s="11" t="str">
        <f>rawdata!F193</f>
        <v>http://smalldesignfirm.com/project/monticello/#boisterous-sea-of-liberty</v>
      </c>
      <c r="F193" s="2" t="str">
        <f>rawdata!G193</f>
        <v/>
      </c>
      <c r="G193" s="2" t="str">
        <f>rawdata!H193</f>
        <v>2009</v>
      </c>
      <c r="H193" s="2" t="str">
        <f>rawdata!I193</f>
        <v>Massachusetts, USA</v>
      </c>
      <c r="I193" s="2" t="str">
        <f>if(isblank(rawdata!J193),"",if(countif(Mappings!$A$6:$A$250,"="&amp;rawdata!J193)&gt;0,vlookup(rawdata!J193,Mappings!$A$6:$B$250,2,false),rawdata!J193))</f>
        <v>type_interactive</v>
      </c>
      <c r="J193" s="2" t="str">
        <f>if(isblank(rawdata!K193),"",if(countif(Mappings!$A$6:$A$250,"="&amp;rawdata!K193)&gt;0,vlookup(rawdata!K193,Mappings!$A$6:$B$250,2,false),rawdata!K193))</f>
        <v>gear_screen</v>
      </c>
      <c r="K193" s="2" t="str">
        <f>if(isblank(rawdata!L193),"",if(countif(Mappings!$A$6:$A$250,"="&amp;rawdata!L193)&gt;0,vlookup(rawdata!L193,Mappings!$A$6:$B$250,2,false),rawdata!L193))</f>
        <v>form_installation</v>
      </c>
      <c r="L193" s="2" t="str">
        <f>if(isblank(rawdata!M193),"",if(countif(Mappings!$A$6:$A$250,"="&amp;rawdata!M193)&gt;0,vlookup(rawdata!M193,Mappings!$A$6:$B$250,2,false),rawdata!M193))</f>
        <v>function_touch</v>
      </c>
      <c r="M193" s="2" t="str">
        <f>if(isblank(rawdata!N193),"",if(countif(Mappings!$A$6:$A$250,"="&amp;rawdata!N193)&gt;0,vlookup(rawdata!N193,Mappings!$A$6:$B$250,2,false),rawdata!N193))</f>
        <v>type_commercial</v>
      </c>
      <c r="N193" s="2" t="str">
        <f>if(isblank(rawdata!O193),"",if(countif(Mappings!$A$6:$A$250,"="&amp;rawdata!O193)&gt;0,vlookup(rawdata!O193,Mappings!$A$6:$B$250,2,false),rawdata!O193))</f>
        <v>gear_projector</v>
      </c>
      <c r="O193" s="2" t="str">
        <f>if(isblank(rawdata!P193),"",if(countif(Mappings!$A$6:$A$250,"="&amp;rawdata!P193)&gt;0,vlookup(rawdata!P193,Mappings!$A$6:$B$250,2,false),rawdata!P193))</f>
        <v>form_projection</v>
      </c>
      <c r="P193" s="2" t="str">
        <f>if(isblank(rawdata!Q193),"",if(countif(Mappings!$A$6:$A$250,"="&amp;rawdata!Q193)&gt;0,vlookup(rawdata!Q193,Mappings!$A$6:$B$250,2,false),rawdata!Q193))</f>
        <v>theme_historical</v>
      </c>
      <c r="Q193" s="2" t="str">
        <f>if(isblank(rawdata!R193),"",if(countif(Mappings!$A$6:$A$250,"="&amp;rawdata!R193)&gt;0,vlookup(rawdata!R193,Mappings!$A$6:$B$250,2,false),rawdata!R193))</f>
        <v>tech_tablet</v>
      </c>
      <c r="R193" s="2" t="str">
        <f>if(isblank(rawdata!S193),"",if(countif(Mappings!$A$6:$A$250,"="&amp;rawdata!S193)&gt;0,vlookup(rawdata!S193,Mappings!$A$6:$B$250,2,false),rawdata!S193))</f>
        <v/>
      </c>
      <c r="S193" s="2" t="str">
        <f>if(isblank(rawdata!T193),"",if(countif(Mappings!$A$6:$A$250,"="&amp;rawdata!T193)&gt;0,vlookup(rawdata!T193,Mappings!$A$6:$B$250,2,false),rawdata!T193))</f>
        <v/>
      </c>
      <c r="T193" s="2" t="str">
        <f>if(isblank(rawdata!U193),"",if(countif(Mappings!$A$6:$A$250,"="&amp;rawdata!U193)&gt;0,vlookup(rawdata!U193,Mappings!$A$6:$B$250,2,false),rawdata!U193))</f>
        <v/>
      </c>
      <c r="U193" s="2" t="str">
        <f>if(isblank(rawdata!V193),"",if(countif(Mappings!$A$6:$A$250,"="&amp;rawdata!V193)&gt;0,vlookup(rawdata!V193,Mappings!$A$6:$B$250,2,false),rawdata!V193))</f>
        <v/>
      </c>
      <c r="V193" s="2" t="str">
        <f>if(isblank(rawdata!W193),"",if(countif(Mappings!$A$6:$A$250,"="&amp;rawdata!W193)&gt;0,vlookup(rawdata!W193,Mappings!$A$6:$B$250,2,false),rawdata!W193))</f>
        <v/>
      </c>
      <c r="W193" s="2" t="str">
        <f>if(isblank(rawdata!X193),"",if(countif(Mappings!$A$6:$A$250,"="&amp;rawdata!X193)&gt;0,vlookup(rawdata!X193,Mappings!$A$6:$B$250,2,false),rawdata!X193))</f>
        <v/>
      </c>
      <c r="X193" s="2" t="str">
        <f>if(isblank(rawdata!Y193),"",if(countif(Mappings!$A$6:$A$250,"="&amp;rawdata!Y193)&gt;0,vlookup(rawdata!Y193,Mappings!$A$6:$B$250,2,false),rawdata!Y193))</f>
        <v/>
      </c>
      <c r="Y193" s="2" t="str">
        <f>if(isblank(rawdata!Z193),"",if(countif(Mappings!$A$6:$A$250,"="&amp;rawdata!Z193)&gt;0,vlookup(rawdata!Z193,Mappings!$A$6:$B$250,2,false),rawdata!Z193))</f>
        <v/>
      </c>
      <c r="Z193" s="2" t="str">
        <f>if(isblank(rawdata!AA193),"",if(countif(Mappings!$A$6:$A$250,"="&amp;rawdata!AA193)&gt;0,vlookup(rawdata!AA193,Mappings!$A$6:$B$250,2,false),rawdata!AA193))</f>
        <v/>
      </c>
      <c r="AA193" s="2" t="str">
        <f>if(isblank(rawdata!AB193),"",if(countif(Mappings!$A$6:$A$250,"="&amp;rawdata!AB193)&gt;0,vlookup(rawdata!AB193,Mappings!$A$6:$B$250,2,false),rawdata!AB193))</f>
        <v/>
      </c>
    </row>
    <row r="194">
      <c r="B194" s="2" t="str">
        <f>rawdata!C194</f>
        <v>Boston MFA</v>
      </c>
      <c r="C194" s="2" t="str">
        <f>rawdata!D194</f>
        <v>Smalldesignfirm</v>
      </c>
      <c r="D194" s="2" t="str">
        <f>rawdata!E194</f>
        <v>The MFA dynamic signage system consists of three distinct forms. All three signs draw on the same daily XML feed, populated by Sitebots. Each screen displays an overlapping but specific set of content, tailored to its form and location in the museum. The signs primarily serve to promote current and upcoming events and exhibitions at the MFA. It also welcomes visitors to the museum, advertises for memberships, and serves as a billboard for general announcements.</v>
      </c>
      <c r="E194" s="11" t="str">
        <f>rawdata!F194</f>
        <v>http://smalldesignfirm.com/project/museum-of-fine-art/#boston-mfa</v>
      </c>
      <c r="F194" s="2" t="str">
        <f>rawdata!G194</f>
        <v/>
      </c>
      <c r="G194" s="2" t="str">
        <f>rawdata!H194</f>
        <v>2009</v>
      </c>
      <c r="H194" s="2" t="str">
        <f>rawdata!I194</f>
        <v>Massachusetts, USA</v>
      </c>
      <c r="I194" s="2" t="str">
        <f>if(isblank(rawdata!J194),"",if(countif(Mappings!$A$6:$A$250,"="&amp;rawdata!J194)&gt;0,vlookup(rawdata!J194,Mappings!$A$6:$B$250,2,false),rawdata!J194))</f>
        <v>type_interactive</v>
      </c>
      <c r="J194" s="2" t="str">
        <f>if(isblank(rawdata!K194),"",if(countif(Mappings!$A$6:$A$250,"="&amp;rawdata!K194)&gt;0,vlookup(rawdata!K194,Mappings!$A$6:$B$250,2,false),rawdata!K194))</f>
        <v>gear_screen</v>
      </c>
      <c r="K194" s="2" t="str">
        <f>if(isblank(rawdata!L194),"",if(countif(Mappings!$A$6:$A$250,"="&amp;rawdata!L194)&gt;0,vlookup(rawdata!L194,Mappings!$A$6:$B$250,2,false),rawdata!L194))</f>
        <v>form_installation</v>
      </c>
      <c r="L194" s="2" t="str">
        <f>if(isblank(rawdata!M194),"",if(countif(Mappings!$A$6:$A$250,"="&amp;rawdata!M194)&gt;0,vlookup(rawdata!M194,Mappings!$A$6:$B$250,2,false),rawdata!M194))</f>
        <v>function_touch</v>
      </c>
      <c r="M194" s="2" t="str">
        <f>if(isblank(rawdata!N194),"",if(countif(Mappings!$A$6:$A$250,"="&amp;rawdata!N194)&gt;0,vlookup(rawdata!N194,Mappings!$A$6:$B$250,2,false),rawdata!N194))</f>
        <v>type_commercial</v>
      </c>
      <c r="N194" s="2" t="str">
        <f>if(isblank(rawdata!O194),"",if(countif(Mappings!$A$6:$A$250,"="&amp;rawdata!O194)&gt;0,vlookup(rawdata!O194,Mappings!$A$6:$B$250,2,false),rawdata!O194))</f>
        <v>tech_tablet</v>
      </c>
      <c r="O194" s="2" t="str">
        <f>if(isblank(rawdata!P194),"",if(countif(Mappings!$A$6:$A$250,"="&amp;rawdata!P194)&gt;0,vlookup(rawdata!P194,Mappings!$A$6:$B$250,2,false),rawdata!P194))</f>
        <v>theme_historical</v>
      </c>
      <c r="P194" s="2" t="str">
        <f>if(isblank(rawdata!Q194),"",if(countif(Mappings!$A$6:$A$250,"="&amp;rawdata!Q194)&gt;0,vlookup(rawdata!Q194,Mappings!$A$6:$B$250,2,false),rawdata!Q194))</f>
        <v/>
      </c>
      <c r="Q194" s="2" t="str">
        <f>if(isblank(rawdata!R194),"",if(countif(Mappings!$A$6:$A$250,"="&amp;rawdata!R194)&gt;0,vlookup(rawdata!R194,Mappings!$A$6:$B$250,2,false),rawdata!R194))</f>
        <v/>
      </c>
      <c r="R194" s="2" t="str">
        <f>if(isblank(rawdata!S194),"",if(countif(Mappings!$A$6:$A$250,"="&amp;rawdata!S194)&gt;0,vlookup(rawdata!S194,Mappings!$A$6:$B$250,2,false),rawdata!S194))</f>
        <v/>
      </c>
      <c r="S194" s="2" t="str">
        <f>if(isblank(rawdata!T194),"",if(countif(Mappings!$A$6:$A$250,"="&amp;rawdata!T194)&gt;0,vlookup(rawdata!T194,Mappings!$A$6:$B$250,2,false),rawdata!T194))</f>
        <v/>
      </c>
      <c r="T194" s="2" t="str">
        <f>if(isblank(rawdata!U194),"",if(countif(Mappings!$A$6:$A$250,"="&amp;rawdata!U194)&gt;0,vlookup(rawdata!U194,Mappings!$A$6:$B$250,2,false),rawdata!U194))</f>
        <v/>
      </c>
      <c r="U194" s="2" t="str">
        <f>if(isblank(rawdata!V194),"",if(countif(Mappings!$A$6:$A$250,"="&amp;rawdata!V194)&gt;0,vlookup(rawdata!V194,Mappings!$A$6:$B$250,2,false),rawdata!V194))</f>
        <v/>
      </c>
      <c r="V194" s="2" t="str">
        <f>if(isblank(rawdata!W194),"",if(countif(Mappings!$A$6:$A$250,"="&amp;rawdata!W194)&gt;0,vlookup(rawdata!W194,Mappings!$A$6:$B$250,2,false),rawdata!W194))</f>
        <v/>
      </c>
      <c r="W194" s="2" t="str">
        <f>if(isblank(rawdata!X194),"",if(countif(Mappings!$A$6:$A$250,"="&amp;rawdata!X194)&gt;0,vlookup(rawdata!X194,Mappings!$A$6:$B$250,2,false),rawdata!X194))</f>
        <v/>
      </c>
      <c r="X194" s="2" t="str">
        <f>if(isblank(rawdata!Y194),"",if(countif(Mappings!$A$6:$A$250,"="&amp;rawdata!Y194)&gt;0,vlookup(rawdata!Y194,Mappings!$A$6:$B$250,2,false),rawdata!Y194))</f>
        <v/>
      </c>
      <c r="Y194" s="2" t="str">
        <f>if(isblank(rawdata!Z194),"",if(countif(Mappings!$A$6:$A$250,"="&amp;rawdata!Z194)&gt;0,vlookup(rawdata!Z194,Mappings!$A$6:$B$250,2,false),rawdata!Z194))</f>
        <v/>
      </c>
      <c r="Z194" s="2" t="str">
        <f>if(isblank(rawdata!AA194),"",if(countif(Mappings!$A$6:$A$250,"="&amp;rawdata!AA194)&gt;0,vlookup(rawdata!AA194,Mappings!$A$6:$B$250,2,false),rawdata!AA194))</f>
        <v/>
      </c>
      <c r="AA194" s="2" t="str">
        <f>if(isblank(rawdata!AB194),"",if(countif(Mappings!$A$6:$A$250,"="&amp;rawdata!AB194)&gt;0,vlookup(rawdata!AB194,Mappings!$A$6:$B$250,2,false),rawdata!AB194))</f>
        <v/>
      </c>
    </row>
    <row r="195">
      <c r="B195" s="2" t="str">
        <f>rawdata!C195</f>
        <v>Weather Station</v>
      </c>
      <c r="C195" s="2" t="str">
        <f>rawdata!D195</f>
        <v>Smalldesignfirm</v>
      </c>
      <c r="D195" s="2" t="str">
        <f>rawdata!E195</f>
        <v>The Storm Central desk features three stations at which visitors can track a hurricane or make their own weather forecast. Each day live weather data is displayed along with helpful tips from WRAL meteorologist Greg Fishel. Visitors use this information to enter what they think the weather will be like the next day. Upon completing a forecast, visitors can then compare their forecast to WRAL’s.</v>
      </c>
      <c r="E195" s="11" t="str">
        <f>rawdata!F195</f>
        <v>http://smalldesignfirm.com/project/weather-station/#weather-station</v>
      </c>
      <c r="F195" s="2" t="str">
        <f>rawdata!G195</f>
        <v/>
      </c>
      <c r="G195" s="2" t="str">
        <f>rawdata!H195</f>
        <v>2012</v>
      </c>
      <c r="H195" s="2" t="str">
        <f>rawdata!I195</f>
        <v>Massachusetts, USA</v>
      </c>
      <c r="I195" s="2" t="str">
        <f>if(isblank(rawdata!J195),"",if(countif(Mappings!$A$6:$A$250,"="&amp;rawdata!J195)&gt;0,vlookup(rawdata!J195,Mappings!$A$6:$B$250,2,false),rawdata!J195))</f>
        <v>type_interactive</v>
      </c>
      <c r="J195" s="2" t="str">
        <f>if(isblank(rawdata!K195),"",if(countif(Mappings!$A$6:$A$250,"="&amp;rawdata!K195)&gt;0,vlookup(rawdata!K195,Mappings!$A$6:$B$250,2,false),rawdata!K195))</f>
        <v>gear_screen</v>
      </c>
      <c r="K195" s="2" t="str">
        <f>if(isblank(rawdata!L195),"",if(countif(Mappings!$A$6:$A$250,"="&amp;rawdata!L195)&gt;0,vlookup(rawdata!L195,Mappings!$A$6:$B$250,2,false),rawdata!L195))</f>
        <v>form_installation</v>
      </c>
      <c r="L195" s="2" t="str">
        <f>if(isblank(rawdata!M195),"",if(countif(Mappings!$A$6:$A$250,"="&amp;rawdata!M195)&gt;0,vlookup(rawdata!M195,Mappings!$A$6:$B$250,2,false),rawdata!M195))</f>
        <v>function_touch</v>
      </c>
      <c r="M195" s="2" t="str">
        <f>if(isblank(rawdata!N195),"",if(countif(Mappings!$A$6:$A$250,"="&amp;rawdata!N195)&gt;0,vlookup(rawdata!N195,Mappings!$A$6:$B$250,2,false),rawdata!N195))</f>
        <v>type_commercial</v>
      </c>
      <c r="N195" s="2" t="str">
        <f>if(isblank(rawdata!O195),"",if(countif(Mappings!$A$6:$A$250,"="&amp;rawdata!O195)&gt;0,vlookup(rawdata!O195,Mappings!$A$6:$B$250,2,false),rawdata!O195))</f>
        <v>theme_tech</v>
      </c>
      <c r="O195" s="2" t="str">
        <f>if(isblank(rawdata!P195),"",if(countif(Mappings!$A$6:$A$250,"="&amp;rawdata!P195)&gt;0,vlookup(rawdata!P195,Mappings!$A$6:$B$250,2,false),rawdata!P195))</f>
        <v>tech_tablet</v>
      </c>
      <c r="P195" s="2" t="str">
        <f>if(isblank(rawdata!Q195),"",if(countif(Mappings!$A$6:$A$250,"="&amp;rawdata!Q195)&gt;0,vlookup(rawdata!Q195,Mappings!$A$6:$B$250,2,false),rawdata!Q195))</f>
        <v/>
      </c>
      <c r="Q195" s="2" t="str">
        <f>if(isblank(rawdata!R195),"",if(countif(Mappings!$A$6:$A$250,"="&amp;rawdata!R195)&gt;0,vlookup(rawdata!R195,Mappings!$A$6:$B$250,2,false),rawdata!R195))</f>
        <v/>
      </c>
      <c r="R195" s="2" t="str">
        <f>if(isblank(rawdata!S195),"",if(countif(Mappings!$A$6:$A$250,"="&amp;rawdata!S195)&gt;0,vlookup(rawdata!S195,Mappings!$A$6:$B$250,2,false),rawdata!S195))</f>
        <v/>
      </c>
      <c r="S195" s="2" t="str">
        <f>if(isblank(rawdata!T195),"",if(countif(Mappings!$A$6:$A$250,"="&amp;rawdata!T195)&gt;0,vlookup(rawdata!T195,Mappings!$A$6:$B$250,2,false),rawdata!T195))</f>
        <v/>
      </c>
      <c r="T195" s="2" t="str">
        <f>if(isblank(rawdata!U195),"",if(countif(Mappings!$A$6:$A$250,"="&amp;rawdata!U195)&gt;0,vlookup(rawdata!U195,Mappings!$A$6:$B$250,2,false),rawdata!U195))</f>
        <v/>
      </c>
      <c r="U195" s="2" t="str">
        <f>if(isblank(rawdata!V195),"",if(countif(Mappings!$A$6:$A$250,"="&amp;rawdata!V195)&gt;0,vlookup(rawdata!V195,Mappings!$A$6:$B$250,2,false),rawdata!V195))</f>
        <v/>
      </c>
      <c r="V195" s="2" t="str">
        <f>if(isblank(rawdata!W195),"",if(countif(Mappings!$A$6:$A$250,"="&amp;rawdata!W195)&gt;0,vlookup(rawdata!W195,Mappings!$A$6:$B$250,2,false),rawdata!W195))</f>
        <v/>
      </c>
      <c r="W195" s="2" t="str">
        <f>if(isblank(rawdata!X195),"",if(countif(Mappings!$A$6:$A$250,"="&amp;rawdata!X195)&gt;0,vlookup(rawdata!X195,Mappings!$A$6:$B$250,2,false),rawdata!X195))</f>
        <v/>
      </c>
      <c r="X195" s="2" t="str">
        <f>if(isblank(rawdata!Y195),"",if(countif(Mappings!$A$6:$A$250,"="&amp;rawdata!Y195)&gt;0,vlookup(rawdata!Y195,Mappings!$A$6:$B$250,2,false),rawdata!Y195))</f>
        <v/>
      </c>
      <c r="Y195" s="2" t="str">
        <f>if(isblank(rawdata!Z195),"",if(countif(Mappings!$A$6:$A$250,"="&amp;rawdata!Z195)&gt;0,vlookup(rawdata!Z195,Mappings!$A$6:$B$250,2,false),rawdata!Z195))</f>
        <v/>
      </c>
      <c r="Z195" s="2" t="str">
        <f>if(isblank(rawdata!AA195),"",if(countif(Mappings!$A$6:$A$250,"="&amp;rawdata!AA195)&gt;0,vlookup(rawdata!AA195,Mappings!$A$6:$B$250,2,false),rawdata!AA195))</f>
        <v/>
      </c>
      <c r="AA195" s="2" t="str">
        <f>if(isblank(rawdata!AB195),"",if(countif(Mappings!$A$6:$A$250,"="&amp;rawdata!AB195)&gt;0,vlookup(rawdata!AB195,Mappings!$A$6:$B$250,2,false),rawdata!AB195))</f>
        <v/>
      </c>
    </row>
    <row r="196">
      <c r="B196" s="2" t="str">
        <f>rawdata!C196</f>
        <v>Touchscreen Interactives</v>
      </c>
      <c r="C196" s="2" t="str">
        <f>rawdata!D196</f>
        <v>Smalldesignfirm</v>
      </c>
      <c r="D196" s="2" t="str">
        <f>rawdata!E196</f>
        <v>The Nature Research Center encourages visitors to engage with and become a part of the ongoing research at the North Carolina Museum of Natural Sciences. Several interactive touchscreen applications were developed by Small Design Firm to help facilitate this interplay. On the first floor of the Research Center, an embedded touchscreen acts like a window into the surrounding streambed scenery. At this station, visitors become researchers by collecting macroinvertabrates and tallying their populations to determine water quality. Get your hands “wet” and collect some water bugs!</v>
      </c>
      <c r="E196" s="11" t="str">
        <f>rawdata!F196</f>
        <v>http://smalldesignfirm.com/project/touchscreen-interactives/#touchscreen-interactives</v>
      </c>
      <c r="F196" s="2" t="str">
        <f>rawdata!G196</f>
        <v/>
      </c>
      <c r="G196" s="2" t="str">
        <f>rawdata!H196</f>
        <v>2012</v>
      </c>
      <c r="H196" s="2" t="str">
        <f>rawdata!I196</f>
        <v>Massachusetts, USA</v>
      </c>
      <c r="I196" s="2" t="str">
        <f>if(isblank(rawdata!J196),"",if(countif(Mappings!$A$6:$A$250,"="&amp;rawdata!J196)&gt;0,vlookup(rawdata!J196,Mappings!$A$6:$B$250,2,false),rawdata!J196))</f>
        <v>type_interactive</v>
      </c>
      <c r="J196" s="2" t="str">
        <f>if(isblank(rawdata!K196),"",if(countif(Mappings!$A$6:$A$250,"="&amp;rawdata!K196)&gt;0,vlookup(rawdata!K196,Mappings!$A$6:$B$250,2,false),rawdata!K196))</f>
        <v>gear_screen</v>
      </c>
      <c r="K196" s="2" t="str">
        <f>if(isblank(rawdata!L196),"",if(countif(Mappings!$A$6:$A$250,"="&amp;rawdata!L196)&gt;0,vlookup(rawdata!L196,Mappings!$A$6:$B$250,2,false),rawdata!L196))</f>
        <v>form_installation</v>
      </c>
      <c r="L196" s="2" t="str">
        <f>if(isblank(rawdata!M196),"",if(countif(Mappings!$A$6:$A$250,"="&amp;rawdata!M196)&gt;0,vlookup(rawdata!M196,Mappings!$A$6:$B$250,2,false),rawdata!M196))</f>
        <v>function_touch</v>
      </c>
      <c r="M196" s="2" t="str">
        <f>if(isblank(rawdata!N196),"",if(countif(Mappings!$A$6:$A$250,"="&amp;rawdata!N196)&gt;0,vlookup(rawdata!N196,Mappings!$A$6:$B$250,2,false),rawdata!N196))</f>
        <v>type_commercial</v>
      </c>
      <c r="N196" s="2" t="str">
        <f>if(isblank(rawdata!O196),"",if(countif(Mappings!$A$6:$A$250,"="&amp;rawdata!O196)&gt;0,vlookup(rawdata!O196,Mappings!$A$6:$B$250,2,false),rawdata!O196))</f>
        <v>theme_tech</v>
      </c>
      <c r="O196" s="2" t="str">
        <f>if(isblank(rawdata!P196),"",if(countif(Mappings!$A$6:$A$250,"="&amp;rawdata!P196)&gt;0,vlookup(rawdata!P196,Mappings!$A$6:$B$250,2,false),rawdata!P196))</f>
        <v>tech_tablet</v>
      </c>
      <c r="P196" s="2" t="str">
        <f>if(isblank(rawdata!Q196),"",if(countif(Mappings!$A$6:$A$250,"="&amp;rawdata!Q196)&gt;0,vlookup(rawdata!Q196,Mappings!$A$6:$B$250,2,false),rawdata!Q196))</f>
        <v/>
      </c>
      <c r="Q196" s="2" t="str">
        <f>if(isblank(rawdata!R196),"",if(countif(Mappings!$A$6:$A$250,"="&amp;rawdata!R196)&gt;0,vlookup(rawdata!R196,Mappings!$A$6:$B$250,2,false),rawdata!R196))</f>
        <v/>
      </c>
      <c r="R196" s="2" t="str">
        <f>if(isblank(rawdata!S196),"",if(countif(Mappings!$A$6:$A$250,"="&amp;rawdata!S196)&gt;0,vlookup(rawdata!S196,Mappings!$A$6:$B$250,2,false),rawdata!S196))</f>
        <v/>
      </c>
      <c r="S196" s="2" t="str">
        <f>if(isblank(rawdata!T196),"",if(countif(Mappings!$A$6:$A$250,"="&amp;rawdata!T196)&gt;0,vlookup(rawdata!T196,Mappings!$A$6:$B$250,2,false),rawdata!T196))</f>
        <v/>
      </c>
      <c r="T196" s="2" t="str">
        <f>if(isblank(rawdata!U196),"",if(countif(Mappings!$A$6:$A$250,"="&amp;rawdata!U196)&gt;0,vlookup(rawdata!U196,Mappings!$A$6:$B$250,2,false),rawdata!U196))</f>
        <v/>
      </c>
      <c r="U196" s="2" t="str">
        <f>if(isblank(rawdata!V196),"",if(countif(Mappings!$A$6:$A$250,"="&amp;rawdata!V196)&gt;0,vlookup(rawdata!V196,Mappings!$A$6:$B$250,2,false),rawdata!V196))</f>
        <v/>
      </c>
      <c r="V196" s="2" t="str">
        <f>if(isblank(rawdata!W196),"",if(countif(Mappings!$A$6:$A$250,"="&amp;rawdata!W196)&gt;0,vlookup(rawdata!W196,Mappings!$A$6:$B$250,2,false),rawdata!W196))</f>
        <v/>
      </c>
      <c r="W196" s="2" t="str">
        <f>if(isblank(rawdata!X196),"",if(countif(Mappings!$A$6:$A$250,"="&amp;rawdata!X196)&gt;0,vlookup(rawdata!X196,Mappings!$A$6:$B$250,2,false),rawdata!X196))</f>
        <v/>
      </c>
      <c r="X196" s="2" t="str">
        <f>if(isblank(rawdata!Y196),"",if(countif(Mappings!$A$6:$A$250,"="&amp;rawdata!Y196)&gt;0,vlookup(rawdata!Y196,Mappings!$A$6:$B$250,2,false),rawdata!Y196))</f>
        <v/>
      </c>
      <c r="Y196" s="2" t="str">
        <f>if(isblank(rawdata!Z196),"",if(countif(Mappings!$A$6:$A$250,"="&amp;rawdata!Z196)&gt;0,vlookup(rawdata!Z196,Mappings!$A$6:$B$250,2,false),rawdata!Z196))</f>
        <v/>
      </c>
      <c r="Z196" s="2" t="str">
        <f>if(isblank(rawdata!AA196),"",if(countif(Mappings!$A$6:$A$250,"="&amp;rawdata!AA196)&gt;0,vlookup(rawdata!AA196,Mappings!$A$6:$B$250,2,false),rawdata!AA196))</f>
        <v/>
      </c>
      <c r="AA196" s="2" t="str">
        <f>if(isblank(rawdata!AB196),"",if(countif(Mappings!$A$6:$A$250,"="&amp;rawdata!AB196)&gt;0,vlookup(rawdata!AB196,Mappings!$A$6:$B$250,2,false),rawdata!AB196))</f>
        <v/>
      </c>
    </row>
    <row r="197">
      <c r="B197" s="2" t="str">
        <f>rawdata!C197</f>
        <v>Collections Highlight</v>
      </c>
      <c r="C197" s="2" t="str">
        <f>rawdata!D197</f>
        <v>Smalldesignfirm</v>
      </c>
      <c r="D197" s="2" t="str">
        <f>rawdata!E197</f>
        <v>The Collection Highlights Showcase features unique and interesting objects from the New-York Historical Society’s collection and guides people towards the larger collection and archive upstairs. Six columns with vertical screens offer a simple dynamic presentation of images that are grouped thematically. Each column displays either an independent image or sections of a single image which expands across all the screens. Visitors can watch or glance at the columns multiple times and from multiple areas in the exhibition.</v>
      </c>
      <c r="E197" s="11" t="str">
        <f>rawdata!F197</f>
        <v>http://smalldesignfirm.com/project/new-york-historical-society/#collections-highlight</v>
      </c>
      <c r="F197" s="2" t="str">
        <f>rawdata!G197</f>
        <v/>
      </c>
      <c r="G197" s="2" t="str">
        <f>rawdata!H197</f>
        <v>2011</v>
      </c>
      <c r="H197" s="2" t="str">
        <f>rawdata!I197</f>
        <v>Massachusetts, USA</v>
      </c>
      <c r="I197" s="2" t="str">
        <f>if(isblank(rawdata!J197),"",if(countif(Mappings!$A$6:$A$250,"="&amp;rawdata!J197)&gt;0,vlookup(rawdata!J197,Mappings!$A$6:$B$250,2,false),rawdata!J197))</f>
        <v>type_interactive</v>
      </c>
      <c r="J197" s="2" t="str">
        <f>if(isblank(rawdata!K197),"",if(countif(Mappings!$A$6:$A$250,"="&amp;rawdata!K197)&gt;0,vlookup(rawdata!K197,Mappings!$A$6:$B$250,2,false),rawdata!K197))</f>
        <v>gear_screen</v>
      </c>
      <c r="K197" s="2" t="str">
        <f>if(isblank(rawdata!L197),"",if(countif(Mappings!$A$6:$A$250,"="&amp;rawdata!L197)&gt;0,vlookup(rawdata!L197,Mappings!$A$6:$B$250,2,false),rawdata!L197))</f>
        <v>form_installation</v>
      </c>
      <c r="L197" s="2" t="str">
        <f>if(isblank(rawdata!M197),"",if(countif(Mappings!$A$6:$A$250,"="&amp;rawdata!M197)&gt;0,vlookup(rawdata!M197,Mappings!$A$6:$B$250,2,false),rawdata!M197))</f>
        <v>function_touch</v>
      </c>
      <c r="M197" s="2" t="str">
        <f>if(isblank(rawdata!N197),"",if(countif(Mappings!$A$6:$A$250,"="&amp;rawdata!N197)&gt;0,vlookup(rawdata!N197,Mappings!$A$6:$B$250,2,false),rawdata!N197))</f>
        <v>type_commercial</v>
      </c>
      <c r="N197" s="2" t="str">
        <f>if(isblank(rawdata!O197),"",if(countif(Mappings!$A$6:$A$250,"="&amp;rawdata!O197)&gt;0,vlookup(rawdata!O197,Mappings!$A$6:$B$250,2,false),rawdata!O197))</f>
        <v>theme_historical</v>
      </c>
      <c r="O197" s="2" t="str">
        <f>if(isblank(rawdata!P197),"",if(countif(Mappings!$A$6:$A$250,"="&amp;rawdata!P197)&gt;0,vlookup(rawdata!P197,Mappings!$A$6:$B$250,2,false),rawdata!P197))</f>
        <v>tech_tablet</v>
      </c>
      <c r="P197" s="2" t="str">
        <f>if(isblank(rawdata!Q197),"",if(countif(Mappings!$A$6:$A$250,"="&amp;rawdata!Q197)&gt;0,vlookup(rawdata!Q197,Mappings!$A$6:$B$250,2,false),rawdata!Q197))</f>
        <v/>
      </c>
      <c r="Q197" s="2" t="str">
        <f>if(isblank(rawdata!R197),"",if(countif(Mappings!$A$6:$A$250,"="&amp;rawdata!R197)&gt;0,vlookup(rawdata!R197,Mappings!$A$6:$B$250,2,false),rawdata!R197))</f>
        <v/>
      </c>
      <c r="R197" s="2" t="str">
        <f>if(isblank(rawdata!S197),"",if(countif(Mappings!$A$6:$A$250,"="&amp;rawdata!S197)&gt;0,vlookup(rawdata!S197,Mappings!$A$6:$B$250,2,false),rawdata!S197))</f>
        <v/>
      </c>
      <c r="S197" s="2" t="str">
        <f>if(isblank(rawdata!T197),"",if(countif(Mappings!$A$6:$A$250,"="&amp;rawdata!T197)&gt;0,vlookup(rawdata!T197,Mappings!$A$6:$B$250,2,false),rawdata!T197))</f>
        <v/>
      </c>
      <c r="T197" s="2" t="str">
        <f>if(isblank(rawdata!U197),"",if(countif(Mappings!$A$6:$A$250,"="&amp;rawdata!U197)&gt;0,vlookup(rawdata!U197,Mappings!$A$6:$B$250,2,false),rawdata!U197))</f>
        <v/>
      </c>
      <c r="U197" s="2" t="str">
        <f>if(isblank(rawdata!V197),"",if(countif(Mappings!$A$6:$A$250,"="&amp;rawdata!V197)&gt;0,vlookup(rawdata!V197,Mappings!$A$6:$B$250,2,false),rawdata!V197))</f>
        <v/>
      </c>
      <c r="V197" s="2" t="str">
        <f>if(isblank(rawdata!W197),"",if(countif(Mappings!$A$6:$A$250,"="&amp;rawdata!W197)&gt;0,vlookup(rawdata!W197,Mappings!$A$6:$B$250,2,false),rawdata!W197))</f>
        <v/>
      </c>
      <c r="W197" s="2" t="str">
        <f>if(isblank(rawdata!X197),"",if(countif(Mappings!$A$6:$A$250,"="&amp;rawdata!X197)&gt;0,vlookup(rawdata!X197,Mappings!$A$6:$B$250,2,false),rawdata!X197))</f>
        <v/>
      </c>
      <c r="X197" s="2" t="str">
        <f>if(isblank(rawdata!Y197),"",if(countif(Mappings!$A$6:$A$250,"="&amp;rawdata!Y197)&gt;0,vlookup(rawdata!Y197,Mappings!$A$6:$B$250,2,false),rawdata!Y197))</f>
        <v/>
      </c>
      <c r="Y197" s="2" t="str">
        <f>if(isblank(rawdata!Z197),"",if(countif(Mappings!$A$6:$A$250,"="&amp;rawdata!Z197)&gt;0,vlookup(rawdata!Z197,Mappings!$A$6:$B$250,2,false),rawdata!Z197))</f>
        <v/>
      </c>
      <c r="Z197" s="2" t="str">
        <f>if(isblank(rawdata!AA197),"",if(countif(Mappings!$A$6:$A$250,"="&amp;rawdata!AA197)&gt;0,vlookup(rawdata!AA197,Mappings!$A$6:$B$250,2,false),rawdata!AA197))</f>
        <v/>
      </c>
      <c r="AA197" s="2" t="str">
        <f>if(isblank(rawdata!AB197),"",if(countif(Mappings!$A$6:$A$250,"="&amp;rawdata!AB197)&gt;0,vlookup(rawdata!AB197,Mappings!$A$6:$B$250,2,false),rawdata!AB197))</f>
        <v/>
      </c>
    </row>
    <row r="198">
      <c r="B198" s="2" t="str">
        <f>rawdata!C198</f>
        <v>Interactive Columns</v>
      </c>
      <c r="C198" s="2" t="str">
        <f>rawdata!D198</f>
        <v>Smalldesignfirm</v>
      </c>
      <c r="D198" s="2" t="str">
        <f>rawdata!E198</f>
        <v>The Interactive Columns allow visitors to peruse six stories presented on touchscreen displays. Each touchscreen presents a different theme investigating New York’s exceptional role in American History. Mounted alongside the touchscreens are key objects that relate to the topics under discussion.</v>
      </c>
      <c r="E198" s="11" t="str">
        <f>rawdata!F198</f>
        <v>http://smalldesignfirm.com/project/new-york-historical-society/#interactive-columns</v>
      </c>
      <c r="F198" s="2" t="str">
        <f>rawdata!G198</f>
        <v/>
      </c>
      <c r="G198" s="2" t="str">
        <f>rawdata!H198</f>
        <v>2011</v>
      </c>
      <c r="H198" s="2" t="str">
        <f>rawdata!I198</f>
        <v>Massachusetts, USA</v>
      </c>
      <c r="I198" s="2" t="str">
        <f>if(isblank(rawdata!J198),"",if(countif(Mappings!$A$6:$A$250,"="&amp;rawdata!J198)&gt;0,vlookup(rawdata!J198,Mappings!$A$6:$B$250,2,false),rawdata!J198))</f>
        <v>type_interactive</v>
      </c>
      <c r="J198" s="2" t="str">
        <f>if(isblank(rawdata!K198),"",if(countif(Mappings!$A$6:$A$250,"="&amp;rawdata!K198)&gt;0,vlookup(rawdata!K198,Mappings!$A$6:$B$250,2,false),rawdata!K198))</f>
        <v>gear_screen</v>
      </c>
      <c r="K198" s="2" t="str">
        <f>if(isblank(rawdata!L198),"",if(countif(Mappings!$A$6:$A$250,"="&amp;rawdata!L198)&gt;0,vlookup(rawdata!L198,Mappings!$A$6:$B$250,2,false),rawdata!L198))</f>
        <v>form_installation</v>
      </c>
      <c r="L198" s="2" t="str">
        <f>if(isblank(rawdata!M198),"",if(countif(Mappings!$A$6:$A$250,"="&amp;rawdata!M198)&gt;0,vlookup(rawdata!M198,Mappings!$A$6:$B$250,2,false),rawdata!M198))</f>
        <v>function_touch</v>
      </c>
      <c r="M198" s="2" t="str">
        <f>if(isblank(rawdata!N198),"",if(countif(Mappings!$A$6:$A$250,"="&amp;rawdata!N198)&gt;0,vlookup(rawdata!N198,Mappings!$A$6:$B$250,2,false),rawdata!N198))</f>
        <v>type_commercial</v>
      </c>
      <c r="N198" s="2" t="str">
        <f>if(isblank(rawdata!O198),"",if(countif(Mappings!$A$6:$A$250,"="&amp;rawdata!O198)&gt;0,vlookup(rawdata!O198,Mappings!$A$6:$B$250,2,false),rawdata!O198))</f>
        <v>theme_historical</v>
      </c>
      <c r="O198" s="2" t="str">
        <f>if(isblank(rawdata!P198),"",if(countif(Mappings!$A$6:$A$250,"="&amp;rawdata!P198)&gt;0,vlookup(rawdata!P198,Mappings!$A$6:$B$250,2,false),rawdata!P198))</f>
        <v>tech_projection</v>
      </c>
      <c r="P198" s="2" t="str">
        <f>if(isblank(rawdata!Q198),"",if(countif(Mappings!$A$6:$A$250,"="&amp;rawdata!Q198)&gt;0,vlookup(rawdata!Q198,Mappings!$A$6:$B$250,2,false),rawdata!Q198))</f>
        <v/>
      </c>
      <c r="Q198" s="2" t="str">
        <f>if(isblank(rawdata!R198),"",if(countif(Mappings!$A$6:$A$250,"="&amp;rawdata!R198)&gt;0,vlookup(rawdata!R198,Mappings!$A$6:$B$250,2,false),rawdata!R198))</f>
        <v/>
      </c>
      <c r="R198" s="2" t="str">
        <f>if(isblank(rawdata!S198),"",if(countif(Mappings!$A$6:$A$250,"="&amp;rawdata!S198)&gt;0,vlookup(rawdata!S198,Mappings!$A$6:$B$250,2,false),rawdata!S198))</f>
        <v/>
      </c>
      <c r="S198" s="2" t="str">
        <f>if(isblank(rawdata!T198),"",if(countif(Mappings!$A$6:$A$250,"="&amp;rawdata!T198)&gt;0,vlookup(rawdata!T198,Mappings!$A$6:$B$250,2,false),rawdata!T198))</f>
        <v/>
      </c>
      <c r="T198" s="2" t="str">
        <f>if(isblank(rawdata!U198),"",if(countif(Mappings!$A$6:$A$250,"="&amp;rawdata!U198)&gt;0,vlookup(rawdata!U198,Mappings!$A$6:$B$250,2,false),rawdata!U198))</f>
        <v/>
      </c>
      <c r="U198" s="2" t="str">
        <f>if(isblank(rawdata!V198),"",if(countif(Mappings!$A$6:$A$250,"="&amp;rawdata!V198)&gt;0,vlookup(rawdata!V198,Mappings!$A$6:$B$250,2,false),rawdata!V198))</f>
        <v/>
      </c>
      <c r="V198" s="2" t="str">
        <f>if(isblank(rawdata!W198),"",if(countif(Mappings!$A$6:$A$250,"="&amp;rawdata!W198)&gt;0,vlookup(rawdata!W198,Mappings!$A$6:$B$250,2,false),rawdata!W198))</f>
        <v/>
      </c>
      <c r="W198" s="2" t="str">
        <f>if(isblank(rawdata!X198),"",if(countif(Mappings!$A$6:$A$250,"="&amp;rawdata!X198)&gt;0,vlookup(rawdata!X198,Mappings!$A$6:$B$250,2,false),rawdata!X198))</f>
        <v/>
      </c>
      <c r="X198" s="2" t="str">
        <f>if(isblank(rawdata!Y198),"",if(countif(Mappings!$A$6:$A$250,"="&amp;rawdata!Y198)&gt;0,vlookup(rawdata!Y198,Mappings!$A$6:$B$250,2,false),rawdata!Y198))</f>
        <v/>
      </c>
      <c r="Y198" s="2" t="str">
        <f>if(isblank(rawdata!Z198),"",if(countif(Mappings!$A$6:$A$250,"="&amp;rawdata!Z198)&gt;0,vlookup(rawdata!Z198,Mappings!$A$6:$B$250,2,false),rawdata!Z198))</f>
        <v/>
      </c>
      <c r="Z198" s="2" t="str">
        <f>if(isblank(rawdata!AA198),"",if(countif(Mappings!$A$6:$A$250,"="&amp;rawdata!AA198)&gt;0,vlookup(rawdata!AA198,Mappings!$A$6:$B$250,2,false),rawdata!AA198))</f>
        <v/>
      </c>
      <c r="AA198" s="2" t="str">
        <f>if(isblank(rawdata!AB198),"",if(countif(Mappings!$A$6:$A$250,"="&amp;rawdata!AB198)&gt;0,vlookup(rawdata!AB198,Mappings!$A$6:$B$250,2,false),rawdata!AB198))</f>
        <v/>
      </c>
    </row>
    <row r="199">
      <c r="B199" s="2" t="str">
        <f>rawdata!C199</f>
        <v>Nobel Field</v>
      </c>
      <c r="C199" s="2" t="str">
        <f>rawdata!D199</f>
        <v>Smalldesignfirm</v>
      </c>
      <c r="D199" s="2" t="str">
        <f>rawdata!E199</f>
        <v>Small Design Firm was selected to help design and implement four large interactive installations for the Nobel Peace Center in Oslo, Norway. These interactives were a collaboration between Small Design Firm, Timon Botez and the London architects Adjaye/Associates. The Nobel Field, honoring each Laureate, is an illuminated garden of LCD displays, LED grass, and sound that responds to your movements through the space.</v>
      </c>
      <c r="E199" s="11" t="str">
        <f>rawdata!F199</f>
        <v>http://smalldesignfirm.com/project/nobel-peace-center/#nobel-field</v>
      </c>
      <c r="F199" s="2" t="str">
        <f>rawdata!G199</f>
        <v/>
      </c>
      <c r="G199" s="2" t="str">
        <f>rawdata!H199</f>
        <v>2005</v>
      </c>
      <c r="H199" s="2" t="str">
        <f>rawdata!I199</f>
        <v>Massachusetts, USA</v>
      </c>
      <c r="I199" s="2" t="str">
        <f>if(isblank(rawdata!J199),"",if(countif(Mappings!$A$6:$A$250,"="&amp;rawdata!J199)&gt;0,vlookup(rawdata!J199,Mappings!$A$6:$B$250,2,false),rawdata!J199))</f>
        <v>type_interactive</v>
      </c>
      <c r="J199" s="2" t="str">
        <f>if(isblank(rawdata!K199),"",if(countif(Mappings!$A$6:$A$250,"="&amp;rawdata!K199)&gt;0,vlookup(rawdata!K199,Mappings!$A$6:$B$250,2,false),rawdata!K199))</f>
        <v>gear_screen</v>
      </c>
      <c r="K199" s="2" t="str">
        <f>if(isblank(rawdata!L199),"",if(countif(Mappings!$A$6:$A$250,"="&amp;rawdata!L199)&gt;0,vlookup(rawdata!L199,Mappings!$A$6:$B$250,2,false),rawdata!L199))</f>
        <v>form_installation</v>
      </c>
      <c r="L199" s="2" t="str">
        <f>if(isblank(rawdata!M199),"",if(countif(Mappings!$A$6:$A$250,"="&amp;rawdata!M199)&gt;0,vlookup(rawdata!M199,Mappings!$A$6:$B$250,2,false),rawdata!M199))</f>
        <v>function_touch</v>
      </c>
      <c r="M199" s="2" t="str">
        <f>if(isblank(rawdata!N199),"",if(countif(Mappings!$A$6:$A$250,"="&amp;rawdata!N199)&gt;0,vlookup(rawdata!N199,Mappings!$A$6:$B$250,2,false),rawdata!N199))</f>
        <v>type_commercial</v>
      </c>
      <c r="N199" s="2" t="str">
        <f>if(isblank(rawdata!O199),"",if(countif(Mappings!$A$6:$A$250,"="&amp;rawdata!O199)&gt;0,vlookup(rawdata!O199,Mappings!$A$6:$B$250,2,false),rawdata!O199))</f>
        <v>theme_peace</v>
      </c>
      <c r="O199" s="2" t="str">
        <f>if(isblank(rawdata!P199),"",if(countif(Mappings!$A$6:$A$250,"="&amp;rawdata!P199)&gt;0,vlookup(rawdata!P199,Mappings!$A$6:$B$250,2,false),rawdata!P199))</f>
        <v>tech_tablet</v>
      </c>
      <c r="P199" s="2" t="str">
        <f>if(isblank(rawdata!Q199),"",if(countif(Mappings!$A$6:$A$250,"="&amp;rawdata!Q199)&gt;0,vlookup(rawdata!Q199,Mappings!$A$6:$B$250,2,false),rawdata!Q199))</f>
        <v/>
      </c>
      <c r="Q199" s="2" t="str">
        <f>if(isblank(rawdata!R199),"",if(countif(Mappings!$A$6:$A$250,"="&amp;rawdata!R199)&gt;0,vlookup(rawdata!R199,Mappings!$A$6:$B$250,2,false),rawdata!R199))</f>
        <v/>
      </c>
      <c r="R199" s="2" t="str">
        <f>if(isblank(rawdata!S199),"",if(countif(Mappings!$A$6:$A$250,"="&amp;rawdata!S199)&gt;0,vlookup(rawdata!S199,Mappings!$A$6:$B$250,2,false),rawdata!S199))</f>
        <v/>
      </c>
      <c r="S199" s="2" t="str">
        <f>if(isblank(rawdata!T199),"",if(countif(Mappings!$A$6:$A$250,"="&amp;rawdata!T199)&gt;0,vlookup(rawdata!T199,Mappings!$A$6:$B$250,2,false),rawdata!T199))</f>
        <v/>
      </c>
      <c r="T199" s="2" t="str">
        <f>if(isblank(rawdata!U199),"",if(countif(Mappings!$A$6:$A$250,"="&amp;rawdata!U199)&gt;0,vlookup(rawdata!U199,Mappings!$A$6:$B$250,2,false),rawdata!U199))</f>
        <v/>
      </c>
      <c r="U199" s="2" t="str">
        <f>if(isblank(rawdata!V199),"",if(countif(Mappings!$A$6:$A$250,"="&amp;rawdata!V199)&gt;0,vlookup(rawdata!V199,Mappings!$A$6:$B$250,2,false),rawdata!V199))</f>
        <v/>
      </c>
      <c r="V199" s="2" t="str">
        <f>if(isblank(rawdata!W199),"",if(countif(Mappings!$A$6:$A$250,"="&amp;rawdata!W199)&gt;0,vlookup(rawdata!W199,Mappings!$A$6:$B$250,2,false),rawdata!W199))</f>
        <v/>
      </c>
      <c r="W199" s="2" t="str">
        <f>if(isblank(rawdata!X199),"",if(countif(Mappings!$A$6:$A$250,"="&amp;rawdata!X199)&gt;0,vlookup(rawdata!X199,Mappings!$A$6:$B$250,2,false),rawdata!X199))</f>
        <v/>
      </c>
      <c r="X199" s="2" t="str">
        <f>if(isblank(rawdata!Y199),"",if(countif(Mappings!$A$6:$A$250,"="&amp;rawdata!Y199)&gt;0,vlookup(rawdata!Y199,Mappings!$A$6:$B$250,2,false),rawdata!Y199))</f>
        <v/>
      </c>
      <c r="Y199" s="2" t="str">
        <f>if(isblank(rawdata!Z199),"",if(countif(Mappings!$A$6:$A$250,"="&amp;rawdata!Z199)&gt;0,vlookup(rawdata!Z199,Mappings!$A$6:$B$250,2,false),rawdata!Z199))</f>
        <v/>
      </c>
      <c r="Z199" s="2" t="str">
        <f>if(isblank(rawdata!AA199),"",if(countif(Mappings!$A$6:$A$250,"="&amp;rawdata!AA199)&gt;0,vlookup(rawdata!AA199,Mappings!$A$6:$B$250,2,false),rawdata!AA199))</f>
        <v/>
      </c>
      <c r="AA199" s="2" t="str">
        <f>if(isblank(rawdata!AB199),"",if(countif(Mappings!$A$6:$A$250,"="&amp;rawdata!AB199)&gt;0,vlookup(rawdata!AB199,Mappings!$A$6:$B$250,2,false),rawdata!AB199))</f>
        <v/>
      </c>
    </row>
    <row r="200">
      <c r="B200" s="2" t="str">
        <f>rawdata!C200</f>
        <v>Nobel Chamber</v>
      </c>
      <c r="C200" s="2" t="str">
        <f>rawdata!D200</f>
        <v>Smalldesignfirm</v>
      </c>
      <c r="D200" s="2" t="str">
        <f>rawdata!E200</f>
        <v>To honor the life of Alfred Nobel, we designed the Nobel Chamber, housing an interactive book in the spirit of our Illuminated Manuscript.</v>
      </c>
      <c r="E200" s="11" t="str">
        <f>rawdata!F200</f>
        <v>http://smalldesignfirm.com/project/nobel-peace-center/#nobel-field</v>
      </c>
      <c r="F200" s="2" t="str">
        <f>rawdata!G200</f>
        <v/>
      </c>
      <c r="G200" s="2" t="str">
        <f>rawdata!H200</f>
        <v>2005</v>
      </c>
      <c r="H200" s="2" t="str">
        <f>rawdata!I200</f>
        <v>Massachusetts, USA</v>
      </c>
      <c r="I200" s="2" t="str">
        <f>if(isblank(rawdata!J200),"",if(countif(Mappings!$A$6:$A$250,"="&amp;rawdata!J200)&gt;0,vlookup(rawdata!J200,Mappings!$A$6:$B$250,2,false),rawdata!J200))</f>
        <v>type_interactive</v>
      </c>
      <c r="J200" s="2" t="str">
        <f>if(isblank(rawdata!K200),"",if(countif(Mappings!$A$6:$A$250,"="&amp;rawdata!K200)&gt;0,vlookup(rawdata!K200,Mappings!$A$6:$B$250,2,false),rawdata!K200))</f>
        <v>gear_screen</v>
      </c>
      <c r="K200" s="2" t="str">
        <f>if(isblank(rawdata!L200),"",if(countif(Mappings!$A$6:$A$250,"="&amp;rawdata!L200)&gt;0,vlookup(rawdata!L200,Mappings!$A$6:$B$250,2,false),rawdata!L200))</f>
        <v>form_installation</v>
      </c>
      <c r="L200" s="2" t="str">
        <f>if(isblank(rawdata!M200),"",if(countif(Mappings!$A$6:$A$250,"="&amp;rawdata!M200)&gt;0,vlookup(rawdata!M200,Mappings!$A$6:$B$250,2,false),rawdata!M200))</f>
        <v>function_touch</v>
      </c>
      <c r="M200" s="2" t="str">
        <f>if(isblank(rawdata!N200),"",if(countif(Mappings!$A$6:$A$250,"="&amp;rawdata!N200)&gt;0,vlookup(rawdata!N200,Mappings!$A$6:$B$250,2,false),rawdata!N200))</f>
        <v>type_commercial</v>
      </c>
      <c r="N200" s="2" t="str">
        <f>if(isblank(rawdata!O200),"",if(countif(Mappings!$A$6:$A$250,"="&amp;rawdata!O200)&gt;0,vlookup(rawdata!O200,Mappings!$A$6:$B$250,2,false),rawdata!O200))</f>
        <v>theme_peace</v>
      </c>
      <c r="O200" s="2" t="str">
        <f>if(isblank(rawdata!P200),"",if(countif(Mappings!$A$6:$A$250,"="&amp;rawdata!P200)&gt;0,vlookup(rawdata!P200,Mappings!$A$6:$B$250,2,false),rawdata!P200))</f>
        <v>tech_tablet</v>
      </c>
      <c r="P200" s="2" t="str">
        <f>if(isblank(rawdata!Q200),"",if(countif(Mappings!$A$6:$A$250,"="&amp;rawdata!Q200)&gt;0,vlookup(rawdata!Q200,Mappings!$A$6:$B$250,2,false),rawdata!Q200))</f>
        <v/>
      </c>
      <c r="Q200" s="2" t="str">
        <f>if(isblank(rawdata!R200),"",if(countif(Mappings!$A$6:$A$250,"="&amp;rawdata!R200)&gt;0,vlookup(rawdata!R200,Mappings!$A$6:$B$250,2,false),rawdata!R200))</f>
        <v/>
      </c>
      <c r="R200" s="2" t="str">
        <f>if(isblank(rawdata!S200),"",if(countif(Mappings!$A$6:$A$250,"="&amp;rawdata!S200)&gt;0,vlookup(rawdata!S200,Mappings!$A$6:$B$250,2,false),rawdata!S200))</f>
        <v/>
      </c>
      <c r="S200" s="2" t="str">
        <f>if(isblank(rawdata!T200),"",if(countif(Mappings!$A$6:$A$250,"="&amp;rawdata!T200)&gt;0,vlookup(rawdata!T200,Mappings!$A$6:$B$250,2,false),rawdata!T200))</f>
        <v/>
      </c>
      <c r="T200" s="2" t="str">
        <f>if(isblank(rawdata!U200),"",if(countif(Mappings!$A$6:$A$250,"="&amp;rawdata!U200)&gt;0,vlookup(rawdata!U200,Mappings!$A$6:$B$250,2,false),rawdata!U200))</f>
        <v/>
      </c>
      <c r="U200" s="2" t="str">
        <f>if(isblank(rawdata!V200),"",if(countif(Mappings!$A$6:$A$250,"="&amp;rawdata!V200)&gt;0,vlookup(rawdata!V200,Mappings!$A$6:$B$250,2,false),rawdata!V200))</f>
        <v/>
      </c>
      <c r="V200" s="2" t="str">
        <f>if(isblank(rawdata!W200),"",if(countif(Mappings!$A$6:$A$250,"="&amp;rawdata!W200)&gt;0,vlookup(rawdata!W200,Mappings!$A$6:$B$250,2,false),rawdata!W200))</f>
        <v/>
      </c>
      <c r="W200" s="2" t="str">
        <f>if(isblank(rawdata!X200),"",if(countif(Mappings!$A$6:$A$250,"="&amp;rawdata!X200)&gt;0,vlookup(rawdata!X200,Mappings!$A$6:$B$250,2,false),rawdata!X200))</f>
        <v/>
      </c>
      <c r="X200" s="2" t="str">
        <f>if(isblank(rawdata!Y200),"",if(countif(Mappings!$A$6:$A$250,"="&amp;rawdata!Y200)&gt;0,vlookup(rawdata!Y200,Mappings!$A$6:$B$250,2,false),rawdata!Y200))</f>
        <v/>
      </c>
      <c r="Y200" s="2" t="str">
        <f>if(isblank(rawdata!Z200),"",if(countif(Mappings!$A$6:$A$250,"="&amp;rawdata!Z200)&gt;0,vlookup(rawdata!Z200,Mappings!$A$6:$B$250,2,false),rawdata!Z200))</f>
        <v/>
      </c>
      <c r="Z200" s="2" t="str">
        <f>if(isblank(rawdata!AA200),"",if(countif(Mappings!$A$6:$A$250,"="&amp;rawdata!AA200)&gt;0,vlookup(rawdata!AA200,Mappings!$A$6:$B$250,2,false),rawdata!AA200))</f>
        <v/>
      </c>
      <c r="AA200" s="2" t="str">
        <f>if(isblank(rawdata!AB200),"",if(countif(Mappings!$A$6:$A$250,"="&amp;rawdata!AB200)&gt;0,vlookup(rawdata!AB200,Mappings!$A$6:$B$250,2,false),rawdata!AB200))</f>
        <v/>
      </c>
    </row>
    <row r="201">
      <c r="B201" s="2" t="str">
        <f>rawdata!C201</f>
        <v>Code and Theory website</v>
      </c>
      <c r="C201" s="2" t="str">
        <f>rawdata!D201</f>
        <v>Codeandtheory</v>
      </c>
      <c r="D201" s="2" t="str">
        <f>rawdata!E201</f>
        <v>Code and theory's website, brilliant navigation, animation and design</v>
      </c>
      <c r="E201" s="11" t="str">
        <f>rawdata!F201</f>
        <v>http://www.codeandtheory.com/why-we-make</v>
      </c>
      <c r="F201" s="2" t="str">
        <f>rawdata!G201</f>
        <v/>
      </c>
      <c r="G201" s="2" t="str">
        <f>rawdata!H201</f>
        <v>2015</v>
      </c>
      <c r="H201" s="2" t="str">
        <f>rawdata!I201</f>
        <v>New York, USA</v>
      </c>
      <c r="I201" s="2" t="str">
        <f>if(isblank(rawdata!J201),"",if(countif(Mappings!$A$6:$A$250,"="&amp;rawdata!J201)&gt;0,vlookup(rawdata!J201,Mappings!$A$6:$B$250,2,false),rawdata!J201))</f>
        <v>type_interactive</v>
      </c>
      <c r="J201" s="2" t="str">
        <f>if(isblank(rawdata!K201),"",if(countif(Mappings!$A$6:$A$250,"="&amp;rawdata!K201)&gt;0,vlookup(rawdata!K201,Mappings!$A$6:$B$250,2,false),rawdata!K201))</f>
        <v>gear_screen</v>
      </c>
      <c r="K201" s="2" t="str">
        <f>if(isblank(rawdata!L201),"",if(countif(Mappings!$A$6:$A$250,"="&amp;rawdata!L201)&gt;0,vlookup(rawdata!L201,Mappings!$A$6:$B$250,2,false),rawdata!L201))</f>
        <v>form_website</v>
      </c>
      <c r="L201" s="2" t="str">
        <f>if(isblank(rawdata!M201),"",if(countif(Mappings!$A$6:$A$250,"="&amp;rawdata!M201)&gt;0,vlookup(rawdata!M201,Mappings!$A$6:$B$250,2,false),rawdata!M201))</f>
        <v>function_mouse</v>
      </c>
      <c r="M201" s="2" t="str">
        <f>if(isblank(rawdata!N201),"",if(countif(Mappings!$A$6:$A$250,"="&amp;rawdata!N201)&gt;0,vlookup(rawdata!N201,Mappings!$A$6:$B$250,2,false),rawdata!N201))</f>
        <v>type_commercial</v>
      </c>
      <c r="N201" s="2" t="str">
        <f>if(isblank(rawdata!O201),"",if(countif(Mappings!$A$6:$A$250,"="&amp;rawdata!O201)&gt;0,vlookup(rawdata!O201,Mappings!$A$6:$B$250,2,false),rawdata!O201))</f>
        <v>theme_tech</v>
      </c>
      <c r="O201" s="2" t="str">
        <f>if(isblank(rawdata!P201),"",if(countif(Mappings!$A$6:$A$250,"="&amp;rawdata!P201)&gt;0,vlookup(rawdata!P201,Mappings!$A$6:$B$250,2,false),rawdata!P201))</f>
        <v>tech_screen</v>
      </c>
      <c r="P201" s="2" t="str">
        <f>if(isblank(rawdata!Q201),"",if(countif(Mappings!$A$6:$A$250,"="&amp;rawdata!Q201)&gt;0,vlookup(rawdata!Q201,Mappings!$A$6:$B$250,2,false),rawdata!Q201))</f>
        <v/>
      </c>
      <c r="Q201" s="2" t="str">
        <f>if(isblank(rawdata!R201),"",if(countif(Mappings!$A$6:$A$250,"="&amp;rawdata!R201)&gt;0,vlookup(rawdata!R201,Mappings!$A$6:$B$250,2,false),rawdata!R201))</f>
        <v/>
      </c>
      <c r="R201" s="2" t="str">
        <f>if(isblank(rawdata!S201),"",if(countif(Mappings!$A$6:$A$250,"="&amp;rawdata!S201)&gt;0,vlookup(rawdata!S201,Mappings!$A$6:$B$250,2,false),rawdata!S201))</f>
        <v/>
      </c>
      <c r="S201" s="2" t="str">
        <f>if(isblank(rawdata!T201),"",if(countif(Mappings!$A$6:$A$250,"="&amp;rawdata!T201)&gt;0,vlookup(rawdata!T201,Mappings!$A$6:$B$250,2,false),rawdata!T201))</f>
        <v/>
      </c>
      <c r="T201" s="2" t="str">
        <f>if(isblank(rawdata!U201),"",if(countif(Mappings!$A$6:$A$250,"="&amp;rawdata!U201)&gt;0,vlookup(rawdata!U201,Mappings!$A$6:$B$250,2,false),rawdata!U201))</f>
        <v/>
      </c>
      <c r="U201" s="2" t="str">
        <f>if(isblank(rawdata!V201),"",if(countif(Mappings!$A$6:$A$250,"="&amp;rawdata!V201)&gt;0,vlookup(rawdata!V201,Mappings!$A$6:$B$250,2,false),rawdata!V201))</f>
        <v/>
      </c>
      <c r="V201" s="2" t="str">
        <f>if(isblank(rawdata!W201),"",if(countif(Mappings!$A$6:$A$250,"="&amp;rawdata!W201)&gt;0,vlookup(rawdata!W201,Mappings!$A$6:$B$250,2,false),rawdata!W201))</f>
        <v/>
      </c>
      <c r="W201" s="2" t="str">
        <f>if(isblank(rawdata!X201),"",if(countif(Mappings!$A$6:$A$250,"="&amp;rawdata!X201)&gt;0,vlookup(rawdata!X201,Mappings!$A$6:$B$250,2,false),rawdata!X201))</f>
        <v/>
      </c>
      <c r="X201" s="2" t="str">
        <f>if(isblank(rawdata!Y201),"",if(countif(Mappings!$A$6:$A$250,"="&amp;rawdata!Y201)&gt;0,vlookup(rawdata!Y201,Mappings!$A$6:$B$250,2,false),rawdata!Y201))</f>
        <v/>
      </c>
      <c r="Y201" s="2" t="str">
        <f>if(isblank(rawdata!Z201),"",if(countif(Mappings!$A$6:$A$250,"="&amp;rawdata!Z201)&gt;0,vlookup(rawdata!Z201,Mappings!$A$6:$B$250,2,false),rawdata!Z201))</f>
        <v/>
      </c>
      <c r="Z201" s="2" t="str">
        <f>if(isblank(rawdata!AA201),"",if(countif(Mappings!$A$6:$A$250,"="&amp;rawdata!AA201)&gt;0,vlookup(rawdata!AA201,Mappings!$A$6:$B$250,2,false),rawdata!AA201))</f>
        <v/>
      </c>
      <c r="AA201" s="2" t="str">
        <f>if(isblank(rawdata!AB201),"",if(countif(Mappings!$A$6:$A$250,"="&amp;rawdata!AB201)&gt;0,vlookup(rawdata!AB201,Mappings!$A$6:$B$250,2,false),rawdata!AB201))</f>
        <v/>
      </c>
    </row>
    <row r="202">
      <c r="B202" s="2" t="str">
        <f>rawdata!C202</f>
        <v>SHOW OFF THAT SWAG.</v>
      </c>
      <c r="C202" s="2" t="str">
        <f>rawdata!D202</f>
        <v>Domani</v>
      </c>
      <c r="D202" s="2" t="str">
        <f>rawdata!E202</f>
        <v>After hours of gaming with sore thumbs and dry eyes, there's no greater feeling than scoring that winning goal or taking down your enemy's army in one fell swoop. We worked with BBH NY to help PlayStation gamers celebrate those sweet moments of victory, and enlisted some of the New York City Ballet's best dancers to show us how a truly memorable victory dance is done.</v>
      </c>
      <c r="E202" s="11" t="str">
        <f>rawdata!F202</f>
        <v>http://domanistudios.com/case-study/playstation-victory-dance/</v>
      </c>
      <c r="F202" s="2" t="str">
        <f>rawdata!G202</f>
        <v/>
      </c>
      <c r="G202" s="2" t="str">
        <f>rawdata!H202</f>
        <v>2015</v>
      </c>
      <c r="H202" s="2" t="str">
        <f>rawdata!I202</f>
        <v>New York, USA</v>
      </c>
      <c r="I202" s="2" t="str">
        <f>if(isblank(rawdata!J202),"",if(countif(Mappings!$A$6:$A$250,"="&amp;rawdata!J202)&gt;0,vlookup(rawdata!J202,Mappings!$A$6:$B$250,2,false),rawdata!J202))</f>
        <v>type_interactive</v>
      </c>
      <c r="J202" s="2" t="str">
        <f>if(isblank(rawdata!K202),"",if(countif(Mappings!$A$6:$A$250,"="&amp;rawdata!K202)&gt;0,vlookup(rawdata!K202,Mappings!$A$6:$B$250,2,false),rawdata!K202))</f>
        <v>gear_screen</v>
      </c>
      <c r="K202" s="2" t="str">
        <f>if(isblank(rawdata!L202),"",if(countif(Mappings!$A$6:$A$250,"="&amp;rawdata!L202)&gt;0,vlookup(rawdata!L202,Mappings!$A$6:$B$250,2,false),rawdata!L202))</f>
        <v>type_commercial</v>
      </c>
      <c r="L202" s="2" t="str">
        <f>if(isblank(rawdata!M202),"",if(countif(Mappings!$A$6:$A$250,"="&amp;rawdata!M202)&gt;0,vlookup(rawdata!M202,Mappings!$A$6:$B$250,2,false),rawdata!M202))</f>
        <v>function_touch</v>
      </c>
      <c r="M202" s="2" t="str">
        <f>if(isblank(rawdata!N202),"",if(countif(Mappings!$A$6:$A$250,"="&amp;rawdata!N202)&gt;0,vlookup(rawdata!N202,Mappings!$A$6:$B$250,2,false),rawdata!N202))</f>
        <v>form_installation</v>
      </c>
      <c r="N202" s="2" t="str">
        <f>if(isblank(rawdata!O202),"",if(countif(Mappings!$A$6:$A$250,"="&amp;rawdata!O202)&gt;0,vlookup(rawdata!O202,Mappings!$A$6:$B$250,2,false),rawdata!O202))</f>
        <v>theme_tech</v>
      </c>
      <c r="O202" s="2" t="str">
        <f>if(isblank(rawdata!P202),"",if(countif(Mappings!$A$6:$A$250,"="&amp;rawdata!P202)&gt;0,vlookup(rawdata!P202,Mappings!$A$6:$B$250,2,false),rawdata!P202))</f>
        <v>tech_screen</v>
      </c>
      <c r="P202" s="2" t="str">
        <f>if(isblank(rawdata!Q202),"",if(countif(Mappings!$A$6:$A$250,"="&amp;rawdata!Q202)&gt;0,vlookup(rawdata!Q202,Mappings!$A$6:$B$250,2,false),rawdata!Q202))</f>
        <v/>
      </c>
      <c r="Q202" s="2" t="str">
        <f>if(isblank(rawdata!R202),"",if(countif(Mappings!$A$6:$A$250,"="&amp;rawdata!R202)&gt;0,vlookup(rawdata!R202,Mappings!$A$6:$B$250,2,false),rawdata!R202))</f>
        <v/>
      </c>
      <c r="R202" s="2" t="str">
        <f>if(isblank(rawdata!S202),"",if(countif(Mappings!$A$6:$A$250,"="&amp;rawdata!S202)&gt;0,vlookup(rawdata!S202,Mappings!$A$6:$B$250,2,false),rawdata!S202))</f>
        <v/>
      </c>
      <c r="S202" s="2" t="str">
        <f>if(isblank(rawdata!T202),"",if(countif(Mappings!$A$6:$A$250,"="&amp;rawdata!T202)&gt;0,vlookup(rawdata!T202,Mappings!$A$6:$B$250,2,false),rawdata!T202))</f>
        <v/>
      </c>
      <c r="T202" s="2" t="str">
        <f>if(isblank(rawdata!U202),"",if(countif(Mappings!$A$6:$A$250,"="&amp;rawdata!U202)&gt;0,vlookup(rawdata!U202,Mappings!$A$6:$B$250,2,false),rawdata!U202))</f>
        <v/>
      </c>
      <c r="U202" s="2" t="str">
        <f>if(isblank(rawdata!V202),"",if(countif(Mappings!$A$6:$A$250,"="&amp;rawdata!V202)&gt;0,vlookup(rawdata!V202,Mappings!$A$6:$B$250,2,false),rawdata!V202))</f>
        <v/>
      </c>
      <c r="V202" s="2" t="str">
        <f>if(isblank(rawdata!W202),"",if(countif(Mappings!$A$6:$A$250,"="&amp;rawdata!W202)&gt;0,vlookup(rawdata!W202,Mappings!$A$6:$B$250,2,false),rawdata!W202))</f>
        <v/>
      </c>
      <c r="W202" s="2" t="str">
        <f>if(isblank(rawdata!X202),"",if(countif(Mappings!$A$6:$A$250,"="&amp;rawdata!X202)&gt;0,vlookup(rawdata!X202,Mappings!$A$6:$B$250,2,false),rawdata!X202))</f>
        <v/>
      </c>
      <c r="X202" s="2" t="str">
        <f>if(isblank(rawdata!Y202),"",if(countif(Mappings!$A$6:$A$250,"="&amp;rawdata!Y202)&gt;0,vlookup(rawdata!Y202,Mappings!$A$6:$B$250,2,false),rawdata!Y202))</f>
        <v/>
      </c>
      <c r="Y202" s="2" t="str">
        <f>if(isblank(rawdata!Z202),"",if(countif(Mappings!$A$6:$A$250,"="&amp;rawdata!Z202)&gt;0,vlookup(rawdata!Z202,Mappings!$A$6:$B$250,2,false),rawdata!Z202))</f>
        <v/>
      </c>
      <c r="Z202" s="2" t="str">
        <f>if(isblank(rawdata!AA202),"",if(countif(Mappings!$A$6:$A$250,"="&amp;rawdata!AA202)&gt;0,vlookup(rawdata!AA202,Mappings!$A$6:$B$250,2,false),rawdata!AA202))</f>
        <v/>
      </c>
      <c r="AA202" s="2" t="str">
        <f>if(isblank(rawdata!AB202),"",if(countif(Mappings!$A$6:$A$250,"="&amp;rawdata!AB202)&gt;0,vlookup(rawdata!AB202,Mappings!$A$6:$B$250,2,false),rawdata!AB202))</f>
        <v/>
      </c>
    </row>
    <row r="203">
      <c r="B203" s="2" t="str">
        <f>rawdata!C203</f>
        <v>Bipolar</v>
      </c>
      <c r="C203" s="2" t="str">
        <f>rawdata!D203</f>
        <v>James Alliban</v>
      </c>
      <c r="D203" s="2" t="str">
        <f>rawdata!E203</f>
        <v>Bipolar is an experiment in using the human form as a medium for sound visualisation. It is an audiovisual virtual mirror that warps the participant’s body as they wander through the space. A soundscape designed by Liam Paton is generated from the presence and motion of the participants. The data from this (in addition to sounds from the user and environment) is used to transform the body into a distorted portrait that fluctuates between states of chaos and order.</v>
      </c>
      <c r="E203" s="11" t="str">
        <f>rawdata!F203</f>
        <v>https://jamesalliban.wordpress.com/</v>
      </c>
      <c r="F203" s="2" t="str">
        <f>rawdata!G203</f>
        <v/>
      </c>
      <c r="G203" s="2" t="str">
        <f>rawdata!H203</f>
        <v>2013</v>
      </c>
      <c r="H203" s="2" t="str">
        <f>rawdata!I203</f>
        <v>?</v>
      </c>
      <c r="I203" s="2" t="str">
        <f>if(isblank(rawdata!J203),"",if(countif(Mappings!$A$6:$A$250,"="&amp;rawdata!J203)&gt;0,vlookup(rawdata!J203,Mappings!$A$6:$B$250,2,false),rawdata!J203))</f>
        <v>type_interactive</v>
      </c>
      <c r="J203" s="2" t="str">
        <f>if(isblank(rawdata!K203),"",if(countif(Mappings!$A$6:$A$250,"="&amp;rawdata!K203)&gt;0,vlookup(rawdata!K203,Mappings!$A$6:$B$250,2,false),rawdata!K203))</f>
        <v>gear_screen</v>
      </c>
      <c r="K203" s="2" t="str">
        <f>if(isblank(rawdata!L203),"",if(countif(Mappings!$A$6:$A$250,"="&amp;rawdata!L203)&gt;0,vlookup(rawdata!L203,Mappings!$A$6:$B$250,2,false),rawdata!L203))</f>
        <v>type_personal</v>
      </c>
      <c r="L203" s="2" t="str">
        <f>if(isblank(rawdata!M203),"",if(countif(Mappings!$A$6:$A$250,"="&amp;rawdata!M203)&gt;0,vlookup(rawdata!M203,Mappings!$A$6:$B$250,2,false),rawdata!M203))</f>
        <v>tech_openframeworks</v>
      </c>
      <c r="M203" s="2" t="str">
        <f>if(isblank(rawdata!N203),"",if(countif(Mappings!$A$6:$A$250,"="&amp;rawdata!N203)&gt;0,vlookup(rawdata!N203,Mappings!$A$6:$B$250,2,false),rawdata!N203))</f>
        <v>function_sound</v>
      </c>
      <c r="N203" s="2" t="str">
        <f>if(isblank(rawdata!O203),"",if(countif(Mappings!$A$6:$A$250,"="&amp;rawdata!O203)&gt;0,vlookup(rawdata!O203,Mappings!$A$6:$B$250,2,false),rawdata!O203))</f>
        <v>theme_tech</v>
      </c>
      <c r="O203" s="2" t="str">
        <f>if(isblank(rawdata!P203),"",if(countif(Mappings!$A$6:$A$250,"="&amp;rawdata!P203)&gt;0,vlookup(rawdata!P203,Mappings!$A$6:$B$250,2,false),rawdata!P203))</f>
        <v>form_interactive</v>
      </c>
      <c r="P203" s="2" t="str">
        <f>if(isblank(rawdata!Q203),"",if(countif(Mappings!$A$6:$A$250,"="&amp;rawdata!Q203)&gt;0,vlookup(rawdata!Q203,Mappings!$A$6:$B$250,2,false),rawdata!Q203))</f>
        <v/>
      </c>
      <c r="Q203" s="2" t="str">
        <f>if(isblank(rawdata!R203),"",if(countif(Mappings!$A$6:$A$250,"="&amp;rawdata!R203)&gt;0,vlookup(rawdata!R203,Mappings!$A$6:$B$250,2,false),rawdata!R203))</f>
        <v/>
      </c>
      <c r="R203" s="2" t="str">
        <f>if(isblank(rawdata!S203),"",if(countif(Mappings!$A$6:$A$250,"="&amp;rawdata!S203)&gt;0,vlookup(rawdata!S203,Mappings!$A$6:$B$250,2,false),rawdata!S203))</f>
        <v/>
      </c>
      <c r="S203" s="2" t="str">
        <f>if(isblank(rawdata!T203),"",if(countif(Mappings!$A$6:$A$250,"="&amp;rawdata!T203)&gt;0,vlookup(rawdata!T203,Mappings!$A$6:$B$250,2,false),rawdata!T203))</f>
        <v/>
      </c>
      <c r="T203" s="2" t="str">
        <f>if(isblank(rawdata!U203),"",if(countif(Mappings!$A$6:$A$250,"="&amp;rawdata!U203)&gt;0,vlookup(rawdata!U203,Mappings!$A$6:$B$250,2,false),rawdata!U203))</f>
        <v/>
      </c>
      <c r="U203" s="2" t="str">
        <f>if(isblank(rawdata!V203),"",if(countif(Mappings!$A$6:$A$250,"="&amp;rawdata!V203)&gt;0,vlookup(rawdata!V203,Mappings!$A$6:$B$250,2,false),rawdata!V203))</f>
        <v/>
      </c>
      <c r="V203" s="2" t="str">
        <f>if(isblank(rawdata!W203),"",if(countif(Mappings!$A$6:$A$250,"="&amp;rawdata!W203)&gt;0,vlookup(rawdata!W203,Mappings!$A$6:$B$250,2,false),rawdata!W203))</f>
        <v/>
      </c>
      <c r="W203" s="2" t="str">
        <f>if(isblank(rawdata!X203),"",if(countif(Mappings!$A$6:$A$250,"="&amp;rawdata!X203)&gt;0,vlookup(rawdata!X203,Mappings!$A$6:$B$250,2,false),rawdata!X203))</f>
        <v/>
      </c>
      <c r="X203" s="2" t="str">
        <f>if(isblank(rawdata!Y203),"",if(countif(Mappings!$A$6:$A$250,"="&amp;rawdata!Y203)&gt;0,vlookup(rawdata!Y203,Mappings!$A$6:$B$250,2,false),rawdata!Y203))</f>
        <v/>
      </c>
      <c r="Y203" s="2" t="str">
        <f>if(isblank(rawdata!Z203),"",if(countif(Mappings!$A$6:$A$250,"="&amp;rawdata!Z203)&gt;0,vlookup(rawdata!Z203,Mappings!$A$6:$B$250,2,false),rawdata!Z203))</f>
        <v/>
      </c>
      <c r="Z203" s="2" t="str">
        <f>if(isblank(rawdata!AA203),"",if(countif(Mappings!$A$6:$A$250,"="&amp;rawdata!AA203)&gt;0,vlookup(rawdata!AA203,Mappings!$A$6:$B$250,2,false),rawdata!AA203))</f>
        <v/>
      </c>
      <c r="AA203" s="2" t="str">
        <f>if(isblank(rawdata!AB203),"",if(countif(Mappings!$A$6:$A$250,"="&amp;rawdata!AB203)&gt;0,vlookup(rawdata!AB203,Mappings!$A$6:$B$250,2,false),rawdata!AB203))</f>
        <v/>
      </c>
    </row>
    <row r="204">
      <c r="B204" s="2" t="str">
        <f>rawdata!C204</f>
        <v>NOVA </v>
      </c>
      <c r="C204" s="2" t="str">
        <f>rawdata!D204</f>
        <v>James Alliban</v>
      </c>
      <c r="D204" s="2" t="str">
        <f>rawdata!E204</f>
        <v>Nova is an experimental study of the visual arts technique slitscan, with a particular emphasis on its spacial and temporal properties.</v>
      </c>
      <c r="E204" s="11" t="str">
        <f>rawdata!F204</f>
        <v>http://www.jamesalliban.com/nova</v>
      </c>
      <c r="F204" s="2" t="str">
        <f>rawdata!G204</f>
        <v/>
      </c>
      <c r="G204" s="2" t="str">
        <f>rawdata!H204</f>
        <v>2014</v>
      </c>
      <c r="H204" s="2" t="str">
        <f>rawdata!I204</f>
        <v>?</v>
      </c>
      <c r="I204" s="2" t="str">
        <f>if(isblank(rawdata!J204),"",if(countif(Mappings!$A$6:$A$250,"="&amp;rawdata!J204)&gt;0,vlookup(rawdata!J204,Mappings!$A$6:$B$250,2,false),rawdata!J204))</f>
        <v>form_video</v>
      </c>
      <c r="J204" s="2" t="str">
        <f>if(isblank(rawdata!K204),"",if(countif(Mappings!$A$6:$A$250,"="&amp;rawdata!K204)&gt;0,vlookup(rawdata!K204,Mappings!$A$6:$B$250,2,false),rawdata!K204))</f>
        <v>gear_screen</v>
      </c>
      <c r="K204" s="2" t="str">
        <f>if(isblank(rawdata!L204),"",if(countif(Mappings!$A$6:$A$250,"="&amp;rawdata!L204)&gt;0,vlookup(rawdata!L204,Mappings!$A$6:$B$250,2,false),rawdata!L204))</f>
        <v>type_personal</v>
      </c>
      <c r="L204" s="2" t="str">
        <f>if(isblank(rawdata!M204),"",if(countif(Mappings!$A$6:$A$250,"="&amp;rawdata!M204)&gt;0,vlookup(rawdata!M204,Mappings!$A$6:$B$250,2,false),rawdata!M204))</f>
        <v>function_motion</v>
      </c>
      <c r="M204" s="2" t="str">
        <f>if(isblank(rawdata!N204),"",if(countif(Mappings!$A$6:$A$250,"="&amp;rawdata!N204)&gt;0,vlookup(rawdata!N204,Mappings!$A$6:$B$250,2,false),rawdata!N204))</f>
        <v>theme_education</v>
      </c>
      <c r="N204" s="2" t="str">
        <f>if(isblank(rawdata!O204),"",if(countif(Mappings!$A$6:$A$250,"="&amp;rawdata!O204)&gt;0,vlookup(rawdata!O204,Mappings!$A$6:$B$250,2,false),rawdata!O204))</f>
        <v>tech_screen</v>
      </c>
      <c r="O204" s="2" t="str">
        <f>if(isblank(rawdata!P204),"",if(countif(Mappings!$A$6:$A$250,"="&amp;rawdata!P204)&gt;0,vlookup(rawdata!P204,Mappings!$A$6:$B$250,2,false),rawdata!P204))</f>
        <v/>
      </c>
      <c r="P204" s="2" t="str">
        <f>if(isblank(rawdata!Q204),"",if(countif(Mappings!$A$6:$A$250,"="&amp;rawdata!Q204)&gt;0,vlookup(rawdata!Q204,Mappings!$A$6:$B$250,2,false),rawdata!Q204))</f>
        <v/>
      </c>
      <c r="Q204" s="2" t="str">
        <f>if(isblank(rawdata!R204),"",if(countif(Mappings!$A$6:$A$250,"="&amp;rawdata!R204)&gt;0,vlookup(rawdata!R204,Mappings!$A$6:$B$250,2,false),rawdata!R204))</f>
        <v/>
      </c>
      <c r="R204" s="2" t="str">
        <f>if(isblank(rawdata!S204),"",if(countif(Mappings!$A$6:$A$250,"="&amp;rawdata!S204)&gt;0,vlookup(rawdata!S204,Mappings!$A$6:$B$250,2,false),rawdata!S204))</f>
        <v/>
      </c>
      <c r="S204" s="2" t="str">
        <f>if(isblank(rawdata!T204),"",if(countif(Mappings!$A$6:$A$250,"="&amp;rawdata!T204)&gt;0,vlookup(rawdata!T204,Mappings!$A$6:$B$250,2,false),rawdata!T204))</f>
        <v/>
      </c>
      <c r="T204" s="2" t="str">
        <f>if(isblank(rawdata!U204),"",if(countif(Mappings!$A$6:$A$250,"="&amp;rawdata!U204)&gt;0,vlookup(rawdata!U204,Mappings!$A$6:$B$250,2,false),rawdata!U204))</f>
        <v/>
      </c>
      <c r="U204" s="2" t="str">
        <f>if(isblank(rawdata!V204),"",if(countif(Mappings!$A$6:$A$250,"="&amp;rawdata!V204)&gt;0,vlookup(rawdata!V204,Mappings!$A$6:$B$250,2,false),rawdata!V204))</f>
        <v/>
      </c>
      <c r="V204" s="2" t="str">
        <f>if(isblank(rawdata!W204),"",if(countif(Mappings!$A$6:$A$250,"="&amp;rawdata!W204)&gt;0,vlookup(rawdata!W204,Mappings!$A$6:$B$250,2,false),rawdata!W204))</f>
        <v/>
      </c>
      <c r="W204" s="2" t="str">
        <f>if(isblank(rawdata!X204),"",if(countif(Mappings!$A$6:$A$250,"="&amp;rawdata!X204)&gt;0,vlookup(rawdata!X204,Mappings!$A$6:$B$250,2,false),rawdata!X204))</f>
        <v/>
      </c>
      <c r="X204" s="2" t="str">
        <f>if(isblank(rawdata!Y204),"",if(countif(Mappings!$A$6:$A$250,"="&amp;rawdata!Y204)&gt;0,vlookup(rawdata!Y204,Mappings!$A$6:$B$250,2,false),rawdata!Y204))</f>
        <v/>
      </c>
      <c r="Y204" s="2" t="str">
        <f>if(isblank(rawdata!Z204),"",if(countif(Mappings!$A$6:$A$250,"="&amp;rawdata!Z204)&gt;0,vlookup(rawdata!Z204,Mappings!$A$6:$B$250,2,false),rawdata!Z204))</f>
        <v/>
      </c>
      <c r="Z204" s="2" t="str">
        <f>if(isblank(rawdata!AA204),"",if(countif(Mappings!$A$6:$A$250,"="&amp;rawdata!AA204)&gt;0,vlookup(rawdata!AA204,Mappings!$A$6:$B$250,2,false),rawdata!AA204))</f>
        <v/>
      </c>
      <c r="AA204" s="2" t="str">
        <f>if(isblank(rawdata!AB204),"",if(countif(Mappings!$A$6:$A$250,"="&amp;rawdata!AB204)&gt;0,vlookup(rawdata!AB204,Mappings!$A$6:$B$250,2,false),rawdata!AB204))</f>
        <v/>
      </c>
    </row>
    <row r="205">
      <c r="B205" s="2" t="str">
        <f>rawdata!C205</f>
        <v>LAST TRAIN</v>
      </c>
      <c r="C205" s="2" t="str">
        <f>rawdata!D205</f>
        <v>James Alliban</v>
      </c>
      <c r="D205" s="2" t="str">
        <f>rawdata!E205</f>
        <v>AN INTERACTIVE DRAWING TOOL TO CREATE GLASS ETCHINGS USING AN IPAD</v>
      </c>
      <c r="E205" s="11" t="str">
        <f>rawdata!F205</f>
        <v>http://www.jamesalliban.com/last-train</v>
      </c>
      <c r="F205" s="2" t="str">
        <f>rawdata!G205</f>
        <v/>
      </c>
      <c r="G205" s="2" t="str">
        <f>rawdata!H205</f>
        <v>2014</v>
      </c>
      <c r="H205" s="2" t="str">
        <f>rawdata!I205</f>
        <v>?</v>
      </c>
      <c r="I205" s="2" t="str">
        <f>if(isblank(rawdata!J205),"",if(countif(Mappings!$A$6:$A$250,"="&amp;rawdata!J205)&gt;0,vlookup(rawdata!J205,Mappings!$A$6:$B$250,2,false),rawdata!J205))</f>
        <v>form_interactive</v>
      </c>
      <c r="J205" s="2" t="str">
        <f>if(isblank(rawdata!K205),"",if(countif(Mappings!$A$6:$A$250,"="&amp;rawdata!K205)&gt;0,vlookup(rawdata!K205,Mappings!$A$6:$B$250,2,false),rawdata!K205))</f>
        <v>gear_screen</v>
      </c>
      <c r="K205" s="2" t="str">
        <f>if(isblank(rawdata!L205),"",if(countif(Mappings!$A$6:$A$250,"="&amp;rawdata!L205)&gt;0,vlookup(rawdata!L205,Mappings!$A$6:$B$250,2,false),rawdata!L205))</f>
        <v>type_commercial</v>
      </c>
      <c r="L205" s="2" t="str">
        <f>if(isblank(rawdata!M205),"",if(countif(Mappings!$A$6:$A$250,"="&amp;rawdata!M205)&gt;0,vlookup(rawdata!M205,Mappings!$A$6:$B$250,2,false),rawdata!M205))</f>
        <v>function_touch</v>
      </c>
      <c r="M205" s="2" t="str">
        <f>if(isblank(rawdata!N205),"",if(countif(Mappings!$A$6:$A$250,"="&amp;rawdata!N205)&gt;0,vlookup(rawdata!N205,Mappings!$A$6:$B$250,2,false),rawdata!N205))</f>
        <v>theme_education</v>
      </c>
      <c r="N205" s="2" t="str">
        <f>if(isblank(rawdata!O205),"",if(countif(Mappings!$A$6:$A$250,"="&amp;rawdata!O205)&gt;0,vlookup(rawdata!O205,Mappings!$A$6:$B$250,2,false),rawdata!O205))</f>
        <v>tech_screen</v>
      </c>
      <c r="O205" s="2" t="str">
        <f>if(isblank(rawdata!P205),"",if(countif(Mappings!$A$6:$A$250,"="&amp;rawdata!P205)&gt;0,vlookup(rawdata!P205,Mappings!$A$6:$B$250,2,false),rawdata!P205))</f>
        <v/>
      </c>
      <c r="P205" s="2" t="str">
        <f>if(isblank(rawdata!Q205),"",if(countif(Mappings!$A$6:$A$250,"="&amp;rawdata!Q205)&gt;0,vlookup(rawdata!Q205,Mappings!$A$6:$B$250,2,false),rawdata!Q205))</f>
        <v/>
      </c>
      <c r="Q205" s="2" t="str">
        <f>if(isblank(rawdata!R205),"",if(countif(Mappings!$A$6:$A$250,"="&amp;rawdata!R205)&gt;0,vlookup(rawdata!R205,Mappings!$A$6:$B$250,2,false),rawdata!R205))</f>
        <v/>
      </c>
      <c r="R205" s="2" t="str">
        <f>if(isblank(rawdata!S205),"",if(countif(Mappings!$A$6:$A$250,"="&amp;rawdata!S205)&gt;0,vlookup(rawdata!S205,Mappings!$A$6:$B$250,2,false),rawdata!S205))</f>
        <v/>
      </c>
      <c r="S205" s="2" t="str">
        <f>if(isblank(rawdata!T205),"",if(countif(Mappings!$A$6:$A$250,"="&amp;rawdata!T205)&gt;0,vlookup(rawdata!T205,Mappings!$A$6:$B$250,2,false),rawdata!T205))</f>
        <v/>
      </c>
      <c r="T205" s="2" t="str">
        <f>if(isblank(rawdata!U205),"",if(countif(Mappings!$A$6:$A$250,"="&amp;rawdata!U205)&gt;0,vlookup(rawdata!U205,Mappings!$A$6:$B$250,2,false),rawdata!U205))</f>
        <v/>
      </c>
      <c r="U205" s="2" t="str">
        <f>if(isblank(rawdata!V205),"",if(countif(Mappings!$A$6:$A$250,"="&amp;rawdata!V205)&gt;0,vlookup(rawdata!V205,Mappings!$A$6:$B$250,2,false),rawdata!V205))</f>
        <v/>
      </c>
      <c r="V205" s="2" t="str">
        <f>if(isblank(rawdata!W205),"",if(countif(Mappings!$A$6:$A$250,"="&amp;rawdata!W205)&gt;0,vlookup(rawdata!W205,Mappings!$A$6:$B$250,2,false),rawdata!W205))</f>
        <v/>
      </c>
      <c r="W205" s="2" t="str">
        <f>if(isblank(rawdata!X205),"",if(countif(Mappings!$A$6:$A$250,"="&amp;rawdata!X205)&gt;0,vlookup(rawdata!X205,Mappings!$A$6:$B$250,2,false),rawdata!X205))</f>
        <v/>
      </c>
      <c r="X205" s="2" t="str">
        <f>if(isblank(rawdata!Y205),"",if(countif(Mappings!$A$6:$A$250,"="&amp;rawdata!Y205)&gt;0,vlookup(rawdata!Y205,Mappings!$A$6:$B$250,2,false),rawdata!Y205))</f>
        <v/>
      </c>
      <c r="Y205" s="2" t="str">
        <f>if(isblank(rawdata!Z205),"",if(countif(Mappings!$A$6:$A$250,"="&amp;rawdata!Z205)&gt;0,vlookup(rawdata!Z205,Mappings!$A$6:$B$250,2,false),rawdata!Z205))</f>
        <v/>
      </c>
      <c r="Z205" s="2" t="str">
        <f>if(isblank(rawdata!AA205),"",if(countif(Mappings!$A$6:$A$250,"="&amp;rawdata!AA205)&gt;0,vlookup(rawdata!AA205,Mappings!$A$6:$B$250,2,false),rawdata!AA205))</f>
        <v/>
      </c>
      <c r="AA205" s="2" t="str">
        <f>if(isblank(rawdata!AB205),"",if(countif(Mappings!$A$6:$A$250,"="&amp;rawdata!AB205)&gt;0,vlookup(rawdata!AB205,Mappings!$A$6:$B$250,2,false),rawdata!AB205))</f>
        <v/>
      </c>
    </row>
    <row r="206">
      <c r="B206" s="2" t="str">
        <f>rawdata!C206</f>
        <v>THE RITE OF SPRING </v>
      </c>
      <c r="C206" s="2" t="str">
        <f>rawdata!D206</f>
        <v>James Alliban</v>
      </c>
      <c r="D206" s="2" t="str">
        <f>rawdata!E206</f>
        <v>A SOUND-RESPONSIVE LASER INSTALLATION SET TO THE RITE OF SPRING</v>
      </c>
      <c r="E206" s="11" t="str">
        <f>rawdata!F206</f>
        <v>http://www.jamesalliban.com/the-rite-of-spring</v>
      </c>
      <c r="F206" s="2" t="str">
        <f>rawdata!G206</f>
        <v/>
      </c>
      <c r="G206" s="2" t="str">
        <f>rawdata!H206</f>
        <v>2013</v>
      </c>
      <c r="H206" s="2" t="str">
        <f>rawdata!I206</f>
        <v>?</v>
      </c>
      <c r="I206" s="2" t="str">
        <f>if(isblank(rawdata!J206),"",if(countif(Mappings!$A$6:$A$250,"="&amp;rawdata!J206)&gt;0,vlookup(rawdata!J206,Mappings!$A$6:$B$250,2,false),rawdata!J206))</f>
        <v>form_interactive</v>
      </c>
      <c r="J206" s="2" t="str">
        <f>if(isblank(rawdata!K206),"",if(countif(Mappings!$A$6:$A$250,"="&amp;rawdata!K206)&gt;0,vlookup(rawdata!K206,Mappings!$A$6:$B$250,2,false),rawdata!K206))</f>
        <v>gear_screen</v>
      </c>
      <c r="K206" s="2" t="str">
        <f>if(isblank(rawdata!L206),"",if(countif(Mappings!$A$6:$A$250,"="&amp;rawdata!L206)&gt;0,vlookup(rawdata!L206,Mappings!$A$6:$B$250,2,false),rawdata!L206))</f>
        <v>type_commercial</v>
      </c>
      <c r="L206" s="2" t="str">
        <f>if(isblank(rawdata!M206),"",if(countif(Mappings!$A$6:$A$250,"="&amp;rawdata!M206)&gt;0,vlookup(rawdata!M206,Mappings!$A$6:$B$250,2,false),rawdata!M206))</f>
        <v>function_touch</v>
      </c>
      <c r="M206" s="2" t="str">
        <f>if(isblank(rawdata!N206),"",if(countif(Mappings!$A$6:$A$250,"="&amp;rawdata!N206)&gt;0,vlookup(rawdata!N206,Mappings!$A$6:$B$250,2,false),rawdata!N206))</f>
        <v>gear_lasers</v>
      </c>
      <c r="N206" s="2" t="str">
        <f>if(isblank(rawdata!O206),"",if(countif(Mappings!$A$6:$A$250,"="&amp;rawdata!O206)&gt;0,vlookup(rawdata!O206,Mappings!$A$6:$B$250,2,false),rawdata!O206))</f>
        <v>function_sound</v>
      </c>
      <c r="O206" s="2" t="str">
        <f>if(isblank(rawdata!P206),"",if(countif(Mappings!$A$6:$A$250,"="&amp;rawdata!P206)&gt;0,vlookup(rawdata!P206,Mappings!$A$6:$B$250,2,false),rawdata!P206))</f>
        <v>theme_tech</v>
      </c>
      <c r="P206" s="2" t="str">
        <f>if(isblank(rawdata!Q206),"",if(countif(Mappings!$A$6:$A$250,"="&amp;rawdata!Q206)&gt;0,vlookup(rawdata!Q206,Mappings!$A$6:$B$250,2,false),rawdata!Q206))</f>
        <v>tech_lights</v>
      </c>
      <c r="Q206" s="2" t="str">
        <f>if(isblank(rawdata!R206),"",if(countif(Mappings!$A$6:$A$250,"="&amp;rawdata!R206)&gt;0,vlookup(rawdata!R206,Mappings!$A$6:$B$250,2,false),rawdata!R206))</f>
        <v/>
      </c>
      <c r="R206" s="2" t="str">
        <f>if(isblank(rawdata!S206),"",if(countif(Mappings!$A$6:$A$250,"="&amp;rawdata!S206)&gt;0,vlookup(rawdata!S206,Mappings!$A$6:$B$250,2,false),rawdata!S206))</f>
        <v/>
      </c>
      <c r="S206" s="2" t="str">
        <f>if(isblank(rawdata!T206),"",if(countif(Mappings!$A$6:$A$250,"="&amp;rawdata!T206)&gt;0,vlookup(rawdata!T206,Mappings!$A$6:$B$250,2,false),rawdata!T206))</f>
        <v/>
      </c>
      <c r="T206" s="2" t="str">
        <f>if(isblank(rawdata!U206),"",if(countif(Mappings!$A$6:$A$250,"="&amp;rawdata!U206)&gt;0,vlookup(rawdata!U206,Mappings!$A$6:$B$250,2,false),rawdata!U206))</f>
        <v/>
      </c>
      <c r="U206" s="2" t="str">
        <f>if(isblank(rawdata!V206),"",if(countif(Mappings!$A$6:$A$250,"="&amp;rawdata!V206)&gt;0,vlookup(rawdata!V206,Mappings!$A$6:$B$250,2,false),rawdata!V206))</f>
        <v/>
      </c>
      <c r="V206" s="2" t="str">
        <f>if(isblank(rawdata!W206),"",if(countif(Mappings!$A$6:$A$250,"="&amp;rawdata!W206)&gt;0,vlookup(rawdata!W206,Mappings!$A$6:$B$250,2,false),rawdata!W206))</f>
        <v/>
      </c>
      <c r="W206" s="2" t="str">
        <f>if(isblank(rawdata!X206),"",if(countif(Mappings!$A$6:$A$250,"="&amp;rawdata!X206)&gt;0,vlookup(rawdata!X206,Mappings!$A$6:$B$250,2,false),rawdata!X206))</f>
        <v/>
      </c>
      <c r="X206" s="2" t="str">
        <f>if(isblank(rawdata!Y206),"",if(countif(Mappings!$A$6:$A$250,"="&amp;rawdata!Y206)&gt;0,vlookup(rawdata!Y206,Mappings!$A$6:$B$250,2,false),rawdata!Y206))</f>
        <v/>
      </c>
      <c r="Y206" s="2" t="str">
        <f>if(isblank(rawdata!Z206),"",if(countif(Mappings!$A$6:$A$250,"="&amp;rawdata!Z206)&gt;0,vlookup(rawdata!Z206,Mappings!$A$6:$B$250,2,false),rawdata!Z206))</f>
        <v/>
      </c>
      <c r="Z206" s="2" t="str">
        <f>if(isblank(rawdata!AA206),"",if(countif(Mappings!$A$6:$A$250,"="&amp;rawdata!AA206)&gt;0,vlookup(rawdata!AA206,Mappings!$A$6:$B$250,2,false),rawdata!AA206))</f>
        <v/>
      </c>
      <c r="AA206" s="2" t="str">
        <f>if(isblank(rawdata!AB206),"",if(countif(Mappings!$A$6:$A$250,"="&amp;rawdata!AB206)&gt;0,vlookup(rawdata!AB206,Mappings!$A$6:$B$250,2,false),rawdata!AB206))</f>
        <v/>
      </c>
    </row>
    <row r="207">
      <c r="B207" s="2" t="str">
        <f>rawdata!C207</f>
        <v>LIPTON T.O</v>
      </c>
      <c r="C207" s="2" t="str">
        <f>rawdata!D207</f>
        <v>James Alliban</v>
      </c>
      <c r="D207" s="2" t="str">
        <f>rawdata!E207</f>
        <v>This project was to help in the launch of the T.O Machine from Lipton. The end result was a digital bar set up at the Marais Bhv in Paris. </v>
      </c>
      <c r="E207" s="11" t="str">
        <f>rawdata!F207</f>
        <v>http://www.jamesalliban.com/lipton-to-1</v>
      </c>
      <c r="F207" s="2" t="str">
        <f>rawdata!G207</f>
        <v/>
      </c>
      <c r="G207" s="2" t="str">
        <f>rawdata!H207</f>
        <v>2015</v>
      </c>
      <c r="H207" s="2" t="str">
        <f>rawdata!I207</f>
        <v>?</v>
      </c>
      <c r="I207" s="2" t="str">
        <f>if(isblank(rawdata!J207),"",if(countif(Mappings!$A$6:$A$250,"="&amp;rawdata!J207)&gt;0,vlookup(rawdata!J207,Mappings!$A$6:$B$250,2,false),rawdata!J207))</f>
        <v>form_interactive</v>
      </c>
      <c r="J207" s="2" t="str">
        <f>if(isblank(rawdata!K207),"",if(countif(Mappings!$A$6:$A$250,"="&amp;rawdata!K207)&gt;0,vlookup(rawdata!K207,Mappings!$A$6:$B$250,2,false),rawdata!K207))</f>
        <v>gear_screen</v>
      </c>
      <c r="K207" s="2" t="str">
        <f>if(isblank(rawdata!L207),"",if(countif(Mappings!$A$6:$A$250,"="&amp;rawdata!L207)&gt;0,vlookup(rawdata!L207,Mappings!$A$6:$B$250,2,false),rawdata!L207))</f>
        <v>type_commercial</v>
      </c>
      <c r="L207" s="2" t="str">
        <f>if(isblank(rawdata!M207),"",if(countif(Mappings!$A$6:$A$250,"="&amp;rawdata!M207)&gt;0,vlookup(rawdata!M207,Mappings!$A$6:$B$250,2,false),rawdata!M207))</f>
        <v>function_touch</v>
      </c>
      <c r="M207" s="2" t="str">
        <f>if(isblank(rawdata!N207),"",if(countif(Mappings!$A$6:$A$250,"="&amp;rawdata!N207)&gt;0,vlookup(rawdata!N207,Mappings!$A$6:$B$250,2,false),rawdata!N207))</f>
        <v>form_animation</v>
      </c>
      <c r="N207" s="2" t="str">
        <f>if(isblank(rawdata!O207),"",if(countif(Mappings!$A$6:$A$250,"="&amp;rawdata!O207)&gt;0,vlookup(rawdata!O207,Mappings!$A$6:$B$250,2,false),rawdata!O207))</f>
        <v>theme_tech</v>
      </c>
      <c r="O207" s="2" t="str">
        <f>if(isblank(rawdata!P207),"",if(countif(Mappings!$A$6:$A$250,"="&amp;rawdata!P207)&gt;0,vlookup(rawdata!P207,Mappings!$A$6:$B$250,2,false),rawdata!P207))</f>
        <v>tech_screen</v>
      </c>
      <c r="P207" s="2" t="str">
        <f>if(isblank(rawdata!Q207),"",if(countif(Mappings!$A$6:$A$250,"="&amp;rawdata!Q207)&gt;0,vlookup(rawdata!Q207,Mappings!$A$6:$B$250,2,false),rawdata!Q207))</f>
        <v/>
      </c>
      <c r="Q207" s="2" t="str">
        <f>if(isblank(rawdata!R207),"",if(countif(Mappings!$A$6:$A$250,"="&amp;rawdata!R207)&gt;0,vlookup(rawdata!R207,Mappings!$A$6:$B$250,2,false),rawdata!R207))</f>
        <v/>
      </c>
      <c r="R207" s="2" t="str">
        <f>if(isblank(rawdata!S207),"",if(countif(Mappings!$A$6:$A$250,"="&amp;rawdata!S207)&gt;0,vlookup(rawdata!S207,Mappings!$A$6:$B$250,2,false),rawdata!S207))</f>
        <v/>
      </c>
      <c r="S207" s="2" t="str">
        <f>if(isblank(rawdata!T207),"",if(countif(Mappings!$A$6:$A$250,"="&amp;rawdata!T207)&gt;0,vlookup(rawdata!T207,Mappings!$A$6:$B$250,2,false),rawdata!T207))</f>
        <v/>
      </c>
      <c r="T207" s="2" t="str">
        <f>if(isblank(rawdata!U207),"",if(countif(Mappings!$A$6:$A$250,"="&amp;rawdata!U207)&gt;0,vlookup(rawdata!U207,Mappings!$A$6:$B$250,2,false),rawdata!U207))</f>
        <v/>
      </c>
      <c r="U207" s="2" t="str">
        <f>if(isblank(rawdata!V207),"",if(countif(Mappings!$A$6:$A$250,"="&amp;rawdata!V207)&gt;0,vlookup(rawdata!V207,Mappings!$A$6:$B$250,2,false),rawdata!V207))</f>
        <v/>
      </c>
      <c r="V207" s="2" t="str">
        <f>if(isblank(rawdata!W207),"",if(countif(Mappings!$A$6:$A$250,"="&amp;rawdata!W207)&gt;0,vlookup(rawdata!W207,Mappings!$A$6:$B$250,2,false),rawdata!W207))</f>
        <v/>
      </c>
      <c r="W207" s="2" t="str">
        <f>if(isblank(rawdata!X207),"",if(countif(Mappings!$A$6:$A$250,"="&amp;rawdata!X207)&gt;0,vlookup(rawdata!X207,Mappings!$A$6:$B$250,2,false),rawdata!X207))</f>
        <v/>
      </c>
      <c r="X207" s="2" t="str">
        <f>if(isblank(rawdata!Y207),"",if(countif(Mappings!$A$6:$A$250,"="&amp;rawdata!Y207)&gt;0,vlookup(rawdata!Y207,Mappings!$A$6:$B$250,2,false),rawdata!Y207))</f>
        <v/>
      </c>
      <c r="Y207" s="2" t="str">
        <f>if(isblank(rawdata!Z207),"",if(countif(Mappings!$A$6:$A$250,"="&amp;rawdata!Z207)&gt;0,vlookup(rawdata!Z207,Mappings!$A$6:$B$250,2,false),rawdata!Z207))</f>
        <v/>
      </c>
      <c r="Z207" s="2" t="str">
        <f>if(isblank(rawdata!AA207),"",if(countif(Mappings!$A$6:$A$250,"="&amp;rawdata!AA207)&gt;0,vlookup(rawdata!AA207,Mappings!$A$6:$B$250,2,false),rawdata!AA207))</f>
        <v/>
      </c>
      <c r="AA207" s="2" t="str">
        <f>if(isblank(rawdata!AB207),"",if(countif(Mappings!$A$6:$A$250,"="&amp;rawdata!AB207)&gt;0,vlookup(rawdata!AB207,Mappings!$A$6:$B$250,2,false),rawdata!AB207))</f>
        <v/>
      </c>
    </row>
    <row r="208">
      <c r="B208" s="2" t="str">
        <f>rawdata!C208</f>
        <v>MACCABEES IN THE DARK</v>
      </c>
      <c r="C208" s="2" t="str">
        <f>rawdata!D208</f>
        <v>James Alliban</v>
      </c>
      <c r="D208" s="2" t="str">
        <f>rawdata!E208</f>
        <v>PERFORMANCE WITH LIVE ACTION FOOTAGE AND 3D KINECT</v>
      </c>
      <c r="E208" s="11" t="str">
        <f>rawdata!F208</f>
        <v>http://www.jamesalliban.com/maccabees-in-the-dark</v>
      </c>
      <c r="F208" s="2" t="str">
        <f>rawdata!G208</f>
        <v/>
      </c>
      <c r="G208" s="2" t="str">
        <f>rawdata!H208</f>
        <v>2012</v>
      </c>
      <c r="H208" s="2" t="str">
        <f>rawdata!I208</f>
        <v>?</v>
      </c>
      <c r="I208" s="2" t="str">
        <f>if(isblank(rawdata!J208),"",if(countif(Mappings!$A$6:$A$250,"="&amp;rawdata!J208)&gt;0,vlookup(rawdata!J208,Mappings!$A$6:$B$250,2,false),rawdata!J208))</f>
        <v>form_interactive</v>
      </c>
      <c r="J208" s="2" t="str">
        <f>if(isblank(rawdata!K208),"",if(countif(Mappings!$A$6:$A$250,"="&amp;rawdata!K208)&gt;0,vlookup(rawdata!K208,Mappings!$A$6:$B$250,2,false),rawdata!K208))</f>
        <v>gear_screen</v>
      </c>
      <c r="K208" s="2" t="str">
        <f>if(isblank(rawdata!L208),"",if(countif(Mappings!$A$6:$A$250,"="&amp;rawdata!L208)&gt;0,vlookup(rawdata!L208,Mappings!$A$6:$B$250,2,false),rawdata!L208))</f>
        <v>type_commercial</v>
      </c>
      <c r="L208" s="2" t="str">
        <f>if(isblank(rawdata!M208),"",if(countif(Mappings!$A$6:$A$250,"="&amp;rawdata!M208)&gt;0,vlookup(rawdata!M208,Mappings!$A$6:$B$250,2,false),rawdata!M208))</f>
        <v>function_touch</v>
      </c>
      <c r="M208" s="2" t="str">
        <f>if(isblank(rawdata!N208),"",if(countif(Mappings!$A$6:$A$250,"="&amp;rawdata!N208)&gt;0,vlookup(rawdata!N208,Mappings!$A$6:$B$250,2,false),rawdata!N208))</f>
        <v>form_animation</v>
      </c>
      <c r="N208" s="2" t="str">
        <f>if(isblank(rawdata!O208),"",if(countif(Mappings!$A$6:$A$250,"="&amp;rawdata!O208)&gt;0,vlookup(rawdata!O208,Mappings!$A$6:$B$250,2,false),rawdata!O208))</f>
        <v>tech_kinect</v>
      </c>
      <c r="O208" s="2" t="str">
        <f>if(isblank(rawdata!P208),"",if(countif(Mappings!$A$6:$A$250,"="&amp;rawdata!P208)&gt;0,vlookup(rawdata!P208,Mappings!$A$6:$B$250,2,false),rawdata!P208))</f>
        <v>tech_3D</v>
      </c>
      <c r="P208" s="2" t="str">
        <f>if(isblank(rawdata!Q208),"",if(countif(Mappings!$A$6:$A$250,"="&amp;rawdata!Q208)&gt;0,vlookup(rawdata!Q208,Mappings!$A$6:$B$250,2,false),rawdata!Q208))</f>
        <v>theme_music</v>
      </c>
      <c r="Q208" s="2" t="str">
        <f>if(isblank(rawdata!R208),"",if(countif(Mappings!$A$6:$A$250,"="&amp;rawdata!R208)&gt;0,vlookup(rawdata!R208,Mappings!$A$6:$B$250,2,false),rawdata!R208))</f>
        <v/>
      </c>
      <c r="R208" s="2" t="str">
        <f>if(isblank(rawdata!S208),"",if(countif(Mappings!$A$6:$A$250,"="&amp;rawdata!S208)&gt;0,vlookup(rawdata!S208,Mappings!$A$6:$B$250,2,false),rawdata!S208))</f>
        <v/>
      </c>
      <c r="S208" s="2" t="str">
        <f>if(isblank(rawdata!T208),"",if(countif(Mappings!$A$6:$A$250,"="&amp;rawdata!T208)&gt;0,vlookup(rawdata!T208,Mappings!$A$6:$B$250,2,false),rawdata!T208))</f>
        <v/>
      </c>
      <c r="T208" s="2" t="str">
        <f>if(isblank(rawdata!U208),"",if(countif(Mappings!$A$6:$A$250,"="&amp;rawdata!U208)&gt;0,vlookup(rawdata!U208,Mappings!$A$6:$B$250,2,false),rawdata!U208))</f>
        <v/>
      </c>
      <c r="U208" s="2" t="str">
        <f>if(isblank(rawdata!V208),"",if(countif(Mappings!$A$6:$A$250,"="&amp;rawdata!V208)&gt;0,vlookup(rawdata!V208,Mappings!$A$6:$B$250,2,false),rawdata!V208))</f>
        <v/>
      </c>
      <c r="V208" s="2" t="str">
        <f>if(isblank(rawdata!W208),"",if(countif(Mappings!$A$6:$A$250,"="&amp;rawdata!W208)&gt;0,vlookup(rawdata!W208,Mappings!$A$6:$B$250,2,false),rawdata!W208))</f>
        <v/>
      </c>
      <c r="W208" s="2" t="str">
        <f>if(isblank(rawdata!X208),"",if(countif(Mappings!$A$6:$A$250,"="&amp;rawdata!X208)&gt;0,vlookup(rawdata!X208,Mappings!$A$6:$B$250,2,false),rawdata!X208))</f>
        <v/>
      </c>
      <c r="X208" s="2" t="str">
        <f>if(isblank(rawdata!Y208),"",if(countif(Mappings!$A$6:$A$250,"="&amp;rawdata!Y208)&gt;0,vlookup(rawdata!Y208,Mappings!$A$6:$B$250,2,false),rawdata!Y208))</f>
        <v/>
      </c>
      <c r="Y208" s="2" t="str">
        <f>if(isblank(rawdata!Z208),"",if(countif(Mappings!$A$6:$A$250,"="&amp;rawdata!Z208)&gt;0,vlookup(rawdata!Z208,Mappings!$A$6:$B$250,2,false),rawdata!Z208))</f>
        <v/>
      </c>
      <c r="Z208" s="2" t="str">
        <f>if(isblank(rawdata!AA208),"",if(countif(Mappings!$A$6:$A$250,"="&amp;rawdata!AA208)&gt;0,vlookup(rawdata!AA208,Mappings!$A$6:$B$250,2,false),rawdata!AA208))</f>
        <v/>
      </c>
      <c r="AA208" s="2" t="str">
        <f>if(isblank(rawdata!AB208),"",if(countif(Mappings!$A$6:$A$250,"="&amp;rawdata!AB208)&gt;0,vlookup(rawdata!AB208,Mappings!$A$6:$B$250,2,false),rawdata!AB208))</f>
        <v/>
      </c>
    </row>
    <row r="209">
      <c r="B209" s="2" t="str">
        <f>rawdata!C209</f>
        <v>TRACES </v>
      </c>
      <c r="C209" s="2" t="str">
        <f>rawdata!D209</f>
        <v>James Alliban</v>
      </c>
      <c r="D209" s="2" t="str">
        <f>rawdata!E209</f>
        <v>Traces is an interactive installation that was commissioned by The Public in West Bromwich for their Art of Motion exhibtion and produced by Nexus Interactive Arts. </v>
      </c>
      <c r="E209" s="11" t="str">
        <f>rawdata!F209</f>
        <v>http://www.jamesalliban.com/traces</v>
      </c>
      <c r="F209" s="2" t="str">
        <f>rawdata!G209</f>
        <v/>
      </c>
      <c r="G209" s="2" t="str">
        <f>rawdata!H209</f>
        <v>2012</v>
      </c>
      <c r="H209" s="2" t="str">
        <f>rawdata!I209</f>
        <v>?</v>
      </c>
      <c r="I209" s="2" t="str">
        <f>if(isblank(rawdata!J209),"",if(countif(Mappings!$A$6:$A$250,"="&amp;rawdata!J209)&gt;0,vlookup(rawdata!J209,Mappings!$A$6:$B$250,2,false),rawdata!J209))</f>
        <v>form_interactive</v>
      </c>
      <c r="J209" s="2" t="str">
        <f>if(isblank(rawdata!K209),"",if(countif(Mappings!$A$6:$A$250,"="&amp;rawdata!K209)&gt;0,vlookup(rawdata!K209,Mappings!$A$6:$B$250,2,false),rawdata!K209))</f>
        <v>gear_screen</v>
      </c>
      <c r="K209" s="2" t="str">
        <f>if(isblank(rawdata!L209),"",if(countif(Mappings!$A$6:$A$250,"="&amp;rawdata!L209)&gt;0,vlookup(rawdata!L209,Mappings!$A$6:$B$250,2,false),rawdata!L209))</f>
        <v>type_commercial</v>
      </c>
      <c r="L209" s="2" t="str">
        <f>if(isblank(rawdata!M209),"",if(countif(Mappings!$A$6:$A$250,"="&amp;rawdata!M209)&gt;0,vlookup(rawdata!M209,Mappings!$A$6:$B$250,2,false),rawdata!M209))</f>
        <v>function_motion</v>
      </c>
      <c r="M209" s="2" t="str">
        <f>if(isblank(rawdata!N209),"",if(countif(Mappings!$A$6:$A$250,"="&amp;rawdata!N209)&gt;0,vlookup(rawdata!N209,Mappings!$A$6:$B$250,2,false),rawdata!N209))</f>
        <v>gear_projector</v>
      </c>
      <c r="N209" s="2" t="str">
        <f>if(isblank(rawdata!O209),"",if(countif(Mappings!$A$6:$A$250,"="&amp;rawdata!O209)&gt;0,vlookup(rawdata!O209,Mappings!$A$6:$B$250,2,false),rawdata!O209))</f>
        <v>form_projection</v>
      </c>
      <c r="O209" s="2" t="str">
        <f>if(isblank(rawdata!P209),"",if(countif(Mappings!$A$6:$A$250,"="&amp;rawdata!P209)&gt;0,vlookup(rawdata!P209,Mappings!$A$6:$B$250,2,false),rawdata!P209))</f>
        <v>theme_tech</v>
      </c>
      <c r="P209" s="2" t="str">
        <f>if(isblank(rawdata!Q209),"",if(countif(Mappings!$A$6:$A$250,"="&amp;rawdata!Q209)&gt;0,vlookup(rawdata!Q209,Mappings!$A$6:$B$250,2,false),rawdata!Q209))</f>
        <v>tech_screen</v>
      </c>
      <c r="Q209" s="2" t="str">
        <f>if(isblank(rawdata!R209),"",if(countif(Mappings!$A$6:$A$250,"="&amp;rawdata!R209)&gt;0,vlookup(rawdata!R209,Mappings!$A$6:$B$250,2,false),rawdata!R209))</f>
        <v/>
      </c>
      <c r="R209" s="2" t="str">
        <f>if(isblank(rawdata!S209),"",if(countif(Mappings!$A$6:$A$250,"="&amp;rawdata!S209)&gt;0,vlookup(rawdata!S209,Mappings!$A$6:$B$250,2,false),rawdata!S209))</f>
        <v/>
      </c>
      <c r="S209" s="2" t="str">
        <f>if(isblank(rawdata!T209),"",if(countif(Mappings!$A$6:$A$250,"="&amp;rawdata!T209)&gt;0,vlookup(rawdata!T209,Mappings!$A$6:$B$250,2,false),rawdata!T209))</f>
        <v/>
      </c>
      <c r="T209" s="2" t="str">
        <f>if(isblank(rawdata!U209),"",if(countif(Mappings!$A$6:$A$250,"="&amp;rawdata!U209)&gt;0,vlookup(rawdata!U209,Mappings!$A$6:$B$250,2,false),rawdata!U209))</f>
        <v/>
      </c>
      <c r="U209" s="2" t="str">
        <f>if(isblank(rawdata!V209),"",if(countif(Mappings!$A$6:$A$250,"="&amp;rawdata!V209)&gt;0,vlookup(rawdata!V209,Mappings!$A$6:$B$250,2,false),rawdata!V209))</f>
        <v/>
      </c>
      <c r="V209" s="2" t="str">
        <f>if(isblank(rawdata!W209),"",if(countif(Mappings!$A$6:$A$250,"="&amp;rawdata!W209)&gt;0,vlookup(rawdata!W209,Mappings!$A$6:$B$250,2,false),rawdata!W209))</f>
        <v/>
      </c>
      <c r="W209" s="2" t="str">
        <f>if(isblank(rawdata!X209),"",if(countif(Mappings!$A$6:$A$250,"="&amp;rawdata!X209)&gt;0,vlookup(rawdata!X209,Mappings!$A$6:$B$250,2,false),rawdata!X209))</f>
        <v/>
      </c>
      <c r="X209" s="2" t="str">
        <f>if(isblank(rawdata!Y209),"",if(countif(Mappings!$A$6:$A$250,"="&amp;rawdata!Y209)&gt;0,vlookup(rawdata!Y209,Mappings!$A$6:$B$250,2,false),rawdata!Y209))</f>
        <v/>
      </c>
      <c r="Y209" s="2" t="str">
        <f>if(isblank(rawdata!Z209),"",if(countif(Mappings!$A$6:$A$250,"="&amp;rawdata!Z209)&gt;0,vlookup(rawdata!Z209,Mappings!$A$6:$B$250,2,false),rawdata!Z209))</f>
        <v/>
      </c>
      <c r="Z209" s="2" t="str">
        <f>if(isblank(rawdata!AA209),"",if(countif(Mappings!$A$6:$A$250,"="&amp;rawdata!AA209)&gt;0,vlookup(rawdata!AA209,Mappings!$A$6:$B$250,2,false),rawdata!AA209))</f>
        <v/>
      </c>
      <c r="AA209" s="2" t="str">
        <f>if(isblank(rawdata!AB209),"",if(countif(Mappings!$A$6:$A$250,"="&amp;rawdata!AB209)&gt;0,vlookup(rawdata!AB209,Mappings!$A$6:$B$250,2,false),rawdata!AB209))</f>
        <v/>
      </c>
    </row>
    <row r="210">
      <c r="B210" s="2" t="str">
        <f>rawdata!C210</f>
        <v>COMPOSITE</v>
      </c>
      <c r="C210" s="2" t="str">
        <f>rawdata!D210</f>
        <v>James Alliban</v>
      </c>
      <c r="D210" s="2" t="str">
        <f>rawdata!E210</f>
        <v>Inspired by the neo-dadaist collages of Robert Rauschenberg, Composite for iPad and Windows Phone allows you to remix your surroundings to create artistic compositions. Users are given the opportunity to paint pictures using the live video stream from their device’s front and back facing cameras. </v>
      </c>
      <c r="E210" s="11" t="str">
        <f>rawdata!F210</f>
        <v>http://www.jamesalliban.com/composite</v>
      </c>
      <c r="F210" s="2" t="str">
        <f>rawdata!G210</f>
        <v/>
      </c>
      <c r="G210" s="2" t="str">
        <f>rawdata!H210</f>
        <v>2011</v>
      </c>
      <c r="H210" s="2" t="str">
        <f>rawdata!I210</f>
        <v>?</v>
      </c>
      <c r="I210" s="2" t="str">
        <f>if(isblank(rawdata!J210),"",if(countif(Mappings!$A$6:$A$250,"="&amp;rawdata!J210)&gt;0,vlookup(rawdata!J210,Mappings!$A$6:$B$250,2,false),rawdata!J210))</f>
        <v>form_interactive</v>
      </c>
      <c r="J210" s="2" t="str">
        <f>if(isblank(rawdata!K210),"",if(countif(Mappings!$A$6:$A$250,"="&amp;rawdata!K210)&gt;0,vlookup(rawdata!K210,Mappings!$A$6:$B$250,2,false),rawdata!K210))</f>
        <v>gear_screen</v>
      </c>
      <c r="K210" s="2" t="str">
        <f>if(isblank(rawdata!L210),"",if(countif(Mappings!$A$6:$A$250,"="&amp;rawdata!L210)&gt;0,vlookup(rawdata!L210,Mappings!$A$6:$B$250,2,false),rawdata!L210))</f>
        <v>type_commercial</v>
      </c>
      <c r="L210" s="2" t="str">
        <f>if(isblank(rawdata!M210),"",if(countif(Mappings!$A$6:$A$250,"="&amp;rawdata!M210)&gt;0,vlookup(rawdata!M210,Mappings!$A$6:$B$250,2,false),rawdata!M210))</f>
        <v>form_app</v>
      </c>
      <c r="M210" s="2" t="str">
        <f>if(isblank(rawdata!N210),"",if(countif(Mappings!$A$6:$A$250,"="&amp;rawdata!N210)&gt;0,vlookup(rawdata!N210,Mappings!$A$6:$B$250,2,false),rawdata!N210))</f>
        <v>tech_screen</v>
      </c>
      <c r="N210" s="2" t="str">
        <f>if(isblank(rawdata!O210),"",if(countif(Mappings!$A$6:$A$250,"="&amp;rawdata!O210)&gt;0,vlookup(rawdata!O210,Mappings!$A$6:$B$250,2,false),rawdata!O210))</f>
        <v>theme_historical</v>
      </c>
      <c r="O210" s="2" t="str">
        <f>if(isblank(rawdata!P210),"",if(countif(Mappings!$A$6:$A$250,"="&amp;rawdata!P210)&gt;0,vlookup(rawdata!P210,Mappings!$A$6:$B$250,2,false),rawdata!P210))</f>
        <v>function_touch</v>
      </c>
      <c r="P210" s="2" t="str">
        <f>if(isblank(rawdata!Q210),"",if(countif(Mappings!$A$6:$A$250,"="&amp;rawdata!Q210)&gt;0,vlookup(rawdata!Q210,Mappings!$A$6:$B$250,2,false),rawdata!Q210))</f>
        <v/>
      </c>
      <c r="Q210" s="2" t="str">
        <f>if(isblank(rawdata!R210),"",if(countif(Mappings!$A$6:$A$250,"="&amp;rawdata!R210)&gt;0,vlookup(rawdata!R210,Mappings!$A$6:$B$250,2,false),rawdata!R210))</f>
        <v/>
      </c>
      <c r="R210" s="2" t="str">
        <f>if(isblank(rawdata!S210),"",if(countif(Mappings!$A$6:$A$250,"="&amp;rawdata!S210)&gt;0,vlookup(rawdata!S210,Mappings!$A$6:$B$250,2,false),rawdata!S210))</f>
        <v/>
      </c>
      <c r="S210" s="2" t="str">
        <f>if(isblank(rawdata!T210),"",if(countif(Mappings!$A$6:$A$250,"="&amp;rawdata!T210)&gt;0,vlookup(rawdata!T210,Mappings!$A$6:$B$250,2,false),rawdata!T210))</f>
        <v/>
      </c>
      <c r="T210" s="2" t="str">
        <f>if(isblank(rawdata!U210),"",if(countif(Mappings!$A$6:$A$250,"="&amp;rawdata!U210)&gt;0,vlookup(rawdata!U210,Mappings!$A$6:$B$250,2,false),rawdata!U210))</f>
        <v/>
      </c>
      <c r="U210" s="2" t="str">
        <f>if(isblank(rawdata!V210),"",if(countif(Mappings!$A$6:$A$250,"="&amp;rawdata!V210)&gt;0,vlookup(rawdata!V210,Mappings!$A$6:$B$250,2,false),rawdata!V210))</f>
        <v/>
      </c>
      <c r="V210" s="2" t="str">
        <f>if(isblank(rawdata!W210),"",if(countif(Mappings!$A$6:$A$250,"="&amp;rawdata!W210)&gt;0,vlookup(rawdata!W210,Mappings!$A$6:$B$250,2,false),rawdata!W210))</f>
        <v/>
      </c>
      <c r="W210" s="2" t="str">
        <f>if(isblank(rawdata!X210),"",if(countif(Mappings!$A$6:$A$250,"="&amp;rawdata!X210)&gt;0,vlookup(rawdata!X210,Mappings!$A$6:$B$250,2,false),rawdata!X210))</f>
        <v/>
      </c>
      <c r="X210" s="2" t="str">
        <f>if(isblank(rawdata!Y210),"",if(countif(Mappings!$A$6:$A$250,"="&amp;rawdata!Y210)&gt;0,vlookup(rawdata!Y210,Mappings!$A$6:$B$250,2,false),rawdata!Y210))</f>
        <v/>
      </c>
      <c r="Y210" s="2" t="str">
        <f>if(isblank(rawdata!Z210),"",if(countif(Mappings!$A$6:$A$250,"="&amp;rawdata!Z210)&gt;0,vlookup(rawdata!Z210,Mappings!$A$6:$B$250,2,false),rawdata!Z210))</f>
        <v/>
      </c>
      <c r="Z210" s="2" t="str">
        <f>if(isblank(rawdata!AA210),"",if(countif(Mappings!$A$6:$A$250,"="&amp;rawdata!AA210)&gt;0,vlookup(rawdata!AA210,Mappings!$A$6:$B$250,2,false),rawdata!AA210))</f>
        <v/>
      </c>
      <c r="AA210" s="2" t="str">
        <f>if(isblank(rawdata!AB210),"",if(countif(Mappings!$A$6:$A$250,"="&amp;rawdata!AB210)&gt;0,vlookup(rawdata!AB210,Mappings!$A$6:$B$250,2,false),rawdata!AB210))</f>
        <v/>
      </c>
    </row>
    <row r="211">
      <c r="B211" s="2" t="str">
        <f>rawdata!C211</f>
        <v>CELL</v>
      </c>
      <c r="C211" s="2" t="str">
        <f>rawdata!D211</f>
        <v>James Alliban</v>
      </c>
      <c r="D211" s="2" t="str">
        <f>rawdata!E211</f>
        <v>Commissioned by the Alpha-Ville festival for the 2011 event, this interactive installation (a collaboration with Keiichi Matsuda) plays with and proposes alternative landscapes in the technological ether surrounding our everyday movements. As our identities become deliberately constructed and broadcast commodities, our projected personae increasingly enmesh and define us. Cell acts as a virtual mirror, displaying a constructed fictional persona in place of our physical form.</v>
      </c>
      <c r="E211" s="11" t="str">
        <f>rawdata!F211</f>
        <v>http://www.jamesalliban.com/cell</v>
      </c>
      <c r="F211" s="2" t="str">
        <f>rawdata!G211</f>
        <v/>
      </c>
      <c r="G211" s="2" t="str">
        <f>rawdata!H211</f>
        <v>2011</v>
      </c>
      <c r="H211" s="2" t="str">
        <f>rawdata!I211</f>
        <v>Beijing, China</v>
      </c>
      <c r="I211" s="2" t="str">
        <f>if(isblank(rawdata!J211),"",if(countif(Mappings!$A$6:$A$250,"="&amp;rawdata!J211)&gt;0,vlookup(rawdata!J211,Mappings!$A$6:$B$250,2,false),rawdata!J211))</f>
        <v>form_interactive</v>
      </c>
      <c r="J211" s="2" t="str">
        <f>if(isblank(rawdata!K211),"",if(countif(Mappings!$A$6:$A$250,"="&amp;rawdata!K211)&gt;0,vlookup(rawdata!K211,Mappings!$A$6:$B$250,2,false),rawdata!K211))</f>
        <v>gear_screen</v>
      </c>
      <c r="K211" s="2" t="str">
        <f>if(isblank(rawdata!L211),"",if(countif(Mappings!$A$6:$A$250,"="&amp;rawdata!L211)&gt;0,vlookup(rawdata!L211,Mappings!$A$6:$B$250,2,false),rawdata!L211))</f>
        <v>type_commercial</v>
      </c>
      <c r="L211" s="2" t="str">
        <f>if(isblank(rawdata!M211),"",if(countif(Mappings!$A$6:$A$250,"="&amp;rawdata!M211)&gt;0,vlookup(rawdata!M211,Mappings!$A$6:$B$250,2,false),rawdata!M211))</f>
        <v>function_touch</v>
      </c>
      <c r="M211" s="2" t="str">
        <f>if(isblank(rawdata!N211),"",if(countif(Mappings!$A$6:$A$250,"="&amp;rawdata!N211)&gt;0,vlookup(rawdata!N211,Mappings!$A$6:$B$250,2,false),rawdata!N211))</f>
        <v>gear_projector</v>
      </c>
      <c r="N211" s="2" t="str">
        <f>if(isblank(rawdata!O211),"",if(countif(Mappings!$A$6:$A$250,"="&amp;rawdata!O211)&gt;0,vlookup(rawdata!O211,Mappings!$A$6:$B$250,2,false),rawdata!O211))</f>
        <v>form_installation</v>
      </c>
      <c r="O211" s="2" t="str">
        <f>if(isblank(rawdata!P211),"",if(countif(Mappings!$A$6:$A$250,"="&amp;rawdata!P211)&gt;0,vlookup(rawdata!P211,Mappings!$A$6:$B$250,2,false),rawdata!P211))</f>
        <v>theme_tech</v>
      </c>
      <c r="P211" s="2" t="str">
        <f>if(isblank(rawdata!Q211),"",if(countif(Mappings!$A$6:$A$250,"="&amp;rawdata!Q211)&gt;0,vlookup(rawdata!Q211,Mappings!$A$6:$B$250,2,false),rawdata!Q211))</f>
        <v>tech_screen</v>
      </c>
      <c r="Q211" s="2" t="str">
        <f>if(isblank(rawdata!R211),"",if(countif(Mappings!$A$6:$A$250,"="&amp;rawdata!R211)&gt;0,vlookup(rawdata!R211,Mappings!$A$6:$B$250,2,false),rawdata!R211))</f>
        <v/>
      </c>
      <c r="R211" s="2" t="str">
        <f>if(isblank(rawdata!S211),"",if(countif(Mappings!$A$6:$A$250,"="&amp;rawdata!S211)&gt;0,vlookup(rawdata!S211,Mappings!$A$6:$B$250,2,false),rawdata!S211))</f>
        <v/>
      </c>
      <c r="S211" s="2" t="str">
        <f>if(isblank(rawdata!T211),"",if(countif(Mappings!$A$6:$A$250,"="&amp;rawdata!T211)&gt;0,vlookup(rawdata!T211,Mappings!$A$6:$B$250,2,false),rawdata!T211))</f>
        <v/>
      </c>
      <c r="T211" s="2" t="str">
        <f>if(isblank(rawdata!U211),"",if(countif(Mappings!$A$6:$A$250,"="&amp;rawdata!U211)&gt;0,vlookup(rawdata!U211,Mappings!$A$6:$B$250,2,false),rawdata!U211))</f>
        <v/>
      </c>
      <c r="U211" s="2" t="str">
        <f>if(isblank(rawdata!V211),"",if(countif(Mappings!$A$6:$A$250,"="&amp;rawdata!V211)&gt;0,vlookup(rawdata!V211,Mappings!$A$6:$B$250,2,false),rawdata!V211))</f>
        <v/>
      </c>
      <c r="V211" s="2" t="str">
        <f>if(isblank(rawdata!W211),"",if(countif(Mappings!$A$6:$A$250,"="&amp;rawdata!W211)&gt;0,vlookup(rawdata!W211,Mappings!$A$6:$B$250,2,false),rawdata!W211))</f>
        <v/>
      </c>
      <c r="W211" s="2" t="str">
        <f>if(isblank(rawdata!X211),"",if(countif(Mappings!$A$6:$A$250,"="&amp;rawdata!X211)&gt;0,vlookup(rawdata!X211,Mappings!$A$6:$B$250,2,false),rawdata!X211))</f>
        <v/>
      </c>
      <c r="X211" s="2" t="str">
        <f>if(isblank(rawdata!Y211),"",if(countif(Mappings!$A$6:$A$250,"="&amp;rawdata!Y211)&gt;0,vlookup(rawdata!Y211,Mappings!$A$6:$B$250,2,false),rawdata!Y211))</f>
        <v/>
      </c>
      <c r="Y211" s="2" t="str">
        <f>if(isblank(rawdata!Z211),"",if(countif(Mappings!$A$6:$A$250,"="&amp;rawdata!Z211)&gt;0,vlookup(rawdata!Z211,Mappings!$A$6:$B$250,2,false),rawdata!Z211))</f>
        <v/>
      </c>
      <c r="Z211" s="2" t="str">
        <f>if(isblank(rawdata!AA211),"",if(countif(Mappings!$A$6:$A$250,"="&amp;rawdata!AA211)&gt;0,vlookup(rawdata!AA211,Mappings!$A$6:$B$250,2,false),rawdata!AA211))</f>
        <v/>
      </c>
      <c r="AA211" s="2" t="str">
        <f>if(isblank(rawdata!AB211),"",if(countif(Mappings!$A$6:$A$250,"="&amp;rawdata!AB211)&gt;0,vlookup(rawdata!AB211,Mappings!$A$6:$B$250,2,false),rawdata!AB211))</f>
        <v/>
      </c>
    </row>
    <row r="212">
      <c r="B212" s="2" t="str">
        <f>rawdata!C212</f>
        <v>KONSTRUCT </v>
      </c>
      <c r="C212" s="2" t="str">
        <f>rawdata!D212</f>
        <v>James Alliban</v>
      </c>
      <c r="D212" s="2" t="str">
        <f>rawdata!E212</f>
        <v>Konstruct is an investigation into the potential for Augmented Reality to be used to transform cities into user generated art spaces. It is a sound reactive AR experience for the iPhone that allows the user to create a virtual sculpture by speaking, whistling or blowing into the device's microphone. </v>
      </c>
      <c r="E212" s="11" t="str">
        <f>rawdata!F212</f>
        <v>http://www.jamesalliban.com/konstruct</v>
      </c>
      <c r="F212" s="2" t="str">
        <f>rawdata!G212</f>
        <v/>
      </c>
      <c r="G212" s="2" t="str">
        <f>rawdata!H212</f>
        <v>2011</v>
      </c>
      <c r="H212" s="2" t="str">
        <f>rawdata!I212</f>
        <v>?</v>
      </c>
      <c r="I212" s="2" t="str">
        <f>if(isblank(rawdata!J212),"",if(countif(Mappings!$A$6:$A$250,"="&amp;rawdata!J212)&gt;0,vlookup(rawdata!J212,Mappings!$A$6:$B$250,2,false),rawdata!J212))</f>
        <v>form_interactive</v>
      </c>
      <c r="J212" s="2" t="str">
        <f>if(isblank(rawdata!K212),"",if(countif(Mappings!$A$6:$A$250,"="&amp;rawdata!K212)&gt;0,vlookup(rawdata!K212,Mappings!$A$6:$B$250,2,false),rawdata!K212))</f>
        <v>gear_screen</v>
      </c>
      <c r="K212" s="2" t="str">
        <f>if(isblank(rawdata!L212),"",if(countif(Mappings!$A$6:$A$250,"="&amp;rawdata!L212)&gt;0,vlookup(rawdata!L212,Mappings!$A$6:$B$250,2,false),rawdata!L212))</f>
        <v>type_commercial</v>
      </c>
      <c r="L212" s="2" t="str">
        <f>if(isblank(rawdata!M212),"",if(countif(Mappings!$A$6:$A$250,"="&amp;rawdata!M212)&gt;0,vlookup(rawdata!M212,Mappings!$A$6:$B$250,2,false),rawdata!M212))</f>
        <v>function_touch</v>
      </c>
      <c r="M212" s="2" t="str">
        <f>if(isblank(rawdata!N212),"",if(countif(Mappings!$A$6:$A$250,"="&amp;rawdata!N212)&gt;0,vlookup(rawdata!N212,Mappings!$A$6:$B$250,2,false),rawdata!N212))</f>
        <v>gear_projector</v>
      </c>
      <c r="N212" s="2" t="str">
        <f>if(isblank(rawdata!O212),"",if(countif(Mappings!$A$6:$A$250,"="&amp;rawdata!O212)&gt;0,vlookup(rawdata!O212,Mappings!$A$6:$B$250,2,false),rawdata!O212))</f>
        <v>form_installation</v>
      </c>
      <c r="O212" s="2" t="str">
        <f>if(isblank(rawdata!P212),"",if(countif(Mappings!$A$6:$A$250,"="&amp;rawdata!P212)&gt;0,vlookup(rawdata!P212,Mappings!$A$6:$B$250,2,false),rawdata!P212))</f>
        <v>form_app</v>
      </c>
      <c r="P212" s="2" t="str">
        <f>if(isblank(rawdata!Q212),"",if(countif(Mappings!$A$6:$A$250,"="&amp;rawdata!Q212)&gt;0,vlookup(rawdata!Q212,Mappings!$A$6:$B$250,2,false),rawdata!Q212))</f>
        <v>theme_tech</v>
      </c>
      <c r="Q212" s="2" t="str">
        <f>if(isblank(rawdata!R212),"",if(countif(Mappings!$A$6:$A$250,"="&amp;rawdata!R212)&gt;0,vlookup(rawdata!R212,Mappings!$A$6:$B$250,2,false),rawdata!R212))</f>
        <v>tech_screen</v>
      </c>
      <c r="R212" s="2" t="str">
        <f>if(isblank(rawdata!S212),"",if(countif(Mappings!$A$6:$A$250,"="&amp;rawdata!S212)&gt;0,vlookup(rawdata!S212,Mappings!$A$6:$B$250,2,false),rawdata!S212))</f>
        <v/>
      </c>
      <c r="S212" s="2" t="str">
        <f>if(isblank(rawdata!T212),"",if(countif(Mappings!$A$6:$A$250,"="&amp;rawdata!T212)&gt;0,vlookup(rawdata!T212,Mappings!$A$6:$B$250,2,false),rawdata!T212))</f>
        <v/>
      </c>
      <c r="T212" s="2" t="str">
        <f>if(isblank(rawdata!U212),"",if(countif(Mappings!$A$6:$A$250,"="&amp;rawdata!U212)&gt;0,vlookup(rawdata!U212,Mappings!$A$6:$B$250,2,false),rawdata!U212))</f>
        <v/>
      </c>
      <c r="U212" s="2" t="str">
        <f>if(isblank(rawdata!V212),"",if(countif(Mappings!$A$6:$A$250,"="&amp;rawdata!V212)&gt;0,vlookup(rawdata!V212,Mappings!$A$6:$B$250,2,false),rawdata!V212))</f>
        <v/>
      </c>
      <c r="V212" s="2" t="str">
        <f>if(isblank(rawdata!W212),"",if(countif(Mappings!$A$6:$A$250,"="&amp;rawdata!W212)&gt;0,vlookup(rawdata!W212,Mappings!$A$6:$B$250,2,false),rawdata!W212))</f>
        <v/>
      </c>
      <c r="W212" s="2" t="str">
        <f>if(isblank(rawdata!X212),"",if(countif(Mappings!$A$6:$A$250,"="&amp;rawdata!X212)&gt;0,vlookup(rawdata!X212,Mappings!$A$6:$B$250,2,false),rawdata!X212))</f>
        <v/>
      </c>
      <c r="X212" s="2" t="str">
        <f>if(isblank(rawdata!Y212),"",if(countif(Mappings!$A$6:$A$250,"="&amp;rawdata!Y212)&gt;0,vlookup(rawdata!Y212,Mappings!$A$6:$B$250,2,false),rawdata!Y212))</f>
        <v/>
      </c>
      <c r="Y212" s="2" t="str">
        <f>if(isblank(rawdata!Z212),"",if(countif(Mappings!$A$6:$A$250,"="&amp;rawdata!Z212)&gt;0,vlookup(rawdata!Z212,Mappings!$A$6:$B$250,2,false),rawdata!Z212))</f>
        <v/>
      </c>
      <c r="Z212" s="2" t="str">
        <f>if(isblank(rawdata!AA212),"",if(countif(Mappings!$A$6:$A$250,"="&amp;rawdata!AA212)&gt;0,vlookup(rawdata!AA212,Mappings!$A$6:$B$250,2,false),rawdata!AA212))</f>
        <v/>
      </c>
      <c r="AA212" s="2" t="str">
        <f>if(isblank(rawdata!AB212),"",if(countif(Mappings!$A$6:$A$250,"="&amp;rawdata!AB212)&gt;0,vlookup(rawdata!AB212,Mappings!$A$6:$B$250,2,false),rawdata!AB212))</f>
        <v/>
      </c>
    </row>
    <row r="213">
      <c r="B213" s="2" t="str">
        <f>rawdata!C213</f>
        <v>FRACTURE </v>
      </c>
      <c r="C213" s="2" t="str">
        <f>rawdata!D213</f>
        <v>James Alliban</v>
      </c>
      <c r="D213" s="2" t="str">
        <f>rawdata!E213</f>
        <v>Fracture is an iPhone app that allows you to paint cubist style portraits using your own photos. Aesthetics employed by abstract masters such as Pablo Picasso and Georges Braque have been studied and recreated in this fun creative app. Simply use your camera or search your image gallery for 1 or more photos, adjust the settings to your specification and you are ready to start painting.</v>
      </c>
      <c r="E213" s="11" t="str">
        <f>rawdata!F213</f>
        <v>http://www.jamesalliban.com/fracture</v>
      </c>
      <c r="F213" s="2" t="str">
        <f>rawdata!G213</f>
        <v/>
      </c>
      <c r="G213" s="2" t="str">
        <f>rawdata!H213</f>
        <v>2010</v>
      </c>
      <c r="H213" s="2" t="str">
        <f>rawdata!I213</f>
        <v/>
      </c>
      <c r="I213" s="2" t="str">
        <f>if(isblank(rawdata!J213),"",if(countif(Mappings!$A$6:$A$250,"="&amp;rawdata!J213)&gt;0,vlookup(rawdata!J213,Mappings!$A$6:$B$250,2,false),rawdata!J213))</f>
        <v>form_interactive</v>
      </c>
      <c r="J213" s="2" t="str">
        <f>if(isblank(rawdata!K213),"",if(countif(Mappings!$A$6:$A$250,"="&amp;rawdata!K213)&gt;0,vlookup(rawdata!K213,Mappings!$A$6:$B$250,2,false),rawdata!K213))</f>
        <v>gear_screen</v>
      </c>
      <c r="K213" s="2" t="str">
        <f>if(isblank(rawdata!L213),"",if(countif(Mappings!$A$6:$A$250,"="&amp;rawdata!L213)&gt;0,vlookup(rawdata!L213,Mappings!$A$6:$B$250,2,false),rawdata!L213))</f>
        <v>type_commercial</v>
      </c>
      <c r="L213" s="2" t="str">
        <f>if(isblank(rawdata!M213),"",if(countif(Mappings!$A$6:$A$250,"="&amp;rawdata!M213)&gt;0,vlookup(rawdata!M213,Mappings!$A$6:$B$250,2,false),rawdata!M213))</f>
        <v>function_touch</v>
      </c>
      <c r="M213" s="2" t="str">
        <f>if(isblank(rawdata!N213),"",if(countif(Mappings!$A$6:$A$250,"="&amp;rawdata!N213)&gt;0,vlookup(rawdata!N213,Mappings!$A$6:$B$250,2,false),rawdata!N213))</f>
        <v>form_app</v>
      </c>
      <c r="N213" s="2" t="str">
        <f>if(isblank(rawdata!O213),"",if(countif(Mappings!$A$6:$A$250,"="&amp;rawdata!O213)&gt;0,vlookup(rawdata!O213,Mappings!$A$6:$B$250,2,false),rawdata!O213))</f>
        <v>theme_historical</v>
      </c>
      <c r="O213" s="2" t="str">
        <f>if(isblank(rawdata!P213),"",if(countif(Mappings!$A$6:$A$250,"="&amp;rawdata!P213)&gt;0,vlookup(rawdata!P213,Mappings!$A$6:$B$250,2,false),rawdata!P213))</f>
        <v>tech_screen</v>
      </c>
      <c r="P213" s="2" t="str">
        <f>if(isblank(rawdata!Q213),"",if(countif(Mappings!$A$6:$A$250,"="&amp;rawdata!Q213)&gt;0,vlookup(rawdata!Q213,Mappings!$A$6:$B$250,2,false),rawdata!Q213))</f>
        <v/>
      </c>
      <c r="Q213" s="2" t="str">
        <f>if(isblank(rawdata!R213),"",if(countif(Mappings!$A$6:$A$250,"="&amp;rawdata!R213)&gt;0,vlookup(rawdata!R213,Mappings!$A$6:$B$250,2,false),rawdata!R213))</f>
        <v/>
      </c>
      <c r="R213" s="2" t="str">
        <f>if(isblank(rawdata!S213),"",if(countif(Mappings!$A$6:$A$250,"="&amp;rawdata!S213)&gt;0,vlookup(rawdata!S213,Mappings!$A$6:$B$250,2,false),rawdata!S213))</f>
        <v/>
      </c>
      <c r="S213" s="2" t="str">
        <f>if(isblank(rawdata!T213),"",if(countif(Mappings!$A$6:$A$250,"="&amp;rawdata!T213)&gt;0,vlookup(rawdata!T213,Mappings!$A$6:$B$250,2,false),rawdata!T213))</f>
        <v/>
      </c>
      <c r="T213" s="2" t="str">
        <f>if(isblank(rawdata!U213),"",if(countif(Mappings!$A$6:$A$250,"="&amp;rawdata!U213)&gt;0,vlookup(rawdata!U213,Mappings!$A$6:$B$250,2,false),rawdata!U213))</f>
        <v/>
      </c>
      <c r="U213" s="2" t="str">
        <f>if(isblank(rawdata!V213),"",if(countif(Mappings!$A$6:$A$250,"="&amp;rawdata!V213)&gt;0,vlookup(rawdata!V213,Mappings!$A$6:$B$250,2,false),rawdata!V213))</f>
        <v/>
      </c>
      <c r="V213" s="2" t="str">
        <f>if(isblank(rawdata!W213),"",if(countif(Mappings!$A$6:$A$250,"="&amp;rawdata!W213)&gt;0,vlookup(rawdata!W213,Mappings!$A$6:$B$250,2,false),rawdata!W213))</f>
        <v/>
      </c>
      <c r="W213" s="2" t="str">
        <f>if(isblank(rawdata!X213),"",if(countif(Mappings!$A$6:$A$250,"="&amp;rawdata!X213)&gt;0,vlookup(rawdata!X213,Mappings!$A$6:$B$250,2,false),rawdata!X213))</f>
        <v/>
      </c>
      <c r="X213" s="2" t="str">
        <f>if(isblank(rawdata!Y213),"",if(countif(Mappings!$A$6:$A$250,"="&amp;rawdata!Y213)&gt;0,vlookup(rawdata!Y213,Mappings!$A$6:$B$250,2,false),rawdata!Y213))</f>
        <v/>
      </c>
      <c r="Y213" s="2" t="str">
        <f>if(isblank(rawdata!Z213),"",if(countif(Mappings!$A$6:$A$250,"="&amp;rawdata!Z213)&gt;0,vlookup(rawdata!Z213,Mappings!$A$6:$B$250,2,false),rawdata!Z213))</f>
        <v/>
      </c>
      <c r="Z213" s="2" t="str">
        <f>if(isblank(rawdata!AA213),"",if(countif(Mappings!$A$6:$A$250,"="&amp;rawdata!AA213)&gt;0,vlookup(rawdata!AA213,Mappings!$A$6:$B$250,2,false),rawdata!AA213))</f>
        <v/>
      </c>
      <c r="AA213" s="2" t="str">
        <f>if(isblank(rawdata!AB213),"",if(countif(Mappings!$A$6:$A$250,"="&amp;rawdata!AB213)&gt;0,vlookup(rawdata!AB213,Mappings!$A$6:$B$250,2,false),rawdata!AB213))</f>
        <v/>
      </c>
    </row>
    <row r="214">
      <c r="B214" s="2" t="str">
        <f>rawdata!C214</f>
        <v>Reduce, Reuse, Recycle, and Rethink</v>
      </c>
      <c r="C214" s="2" t="str">
        <f>rawdata!D214</f>
        <v>Potion</v>
      </c>
      <c r="D214" s="2" t="str">
        <f>rawdata!E214</f>
        <v>The Solid Waste Authority of Palm Beach County’s recently opened Waste to Energy Facility is the most energy efficient and environmentally conscious waste facility in the USA. As part of this watershed project, Potion created an interactive experience that educates the public about SWA's environmentally responsible operations and imparts their message of reduce, reuse, recycle, and rethink (their “4 Rs”). The Solid Waste Authority possesses a unique understanding of the disposal habits of its residents – and the ways in which they can be improved – and through interactivity seeks to inspire visitors to change their behavior and impact the future. </v>
      </c>
      <c r="E214" s="11" t="str">
        <f>rawdata!F214</f>
        <v>http://www.potiondesign.com/project/education-center-interactive/</v>
      </c>
      <c r="F214" s="2" t="str">
        <f>rawdata!G214</f>
        <v/>
      </c>
      <c r="G214" s="2" t="str">
        <f>rawdata!H214</f>
        <v>2015</v>
      </c>
      <c r="H214" s="2" t="str">
        <f>rawdata!I214</f>
        <v>Florida, USA</v>
      </c>
      <c r="I214" s="2" t="str">
        <f>if(isblank(rawdata!J214),"",if(countif(Mappings!$A$6:$A$250,"="&amp;rawdata!J214)&gt;0,vlookup(rawdata!J214,Mappings!$A$6:$B$250,2,false),rawdata!J214))</f>
        <v>form_interactive</v>
      </c>
      <c r="J214" s="2" t="str">
        <f>if(isblank(rawdata!K214),"",if(countif(Mappings!$A$6:$A$250,"="&amp;rawdata!K214)&gt;0,vlookup(rawdata!K214,Mappings!$A$6:$B$250,2,false),rawdata!K214))</f>
        <v>gear_screen</v>
      </c>
      <c r="K214" s="2" t="str">
        <f>if(isblank(rawdata!L214),"",if(countif(Mappings!$A$6:$A$250,"="&amp;rawdata!L214)&gt;0,vlookup(rawdata!L214,Mappings!$A$6:$B$250,2,false),rawdata!L214))</f>
        <v>type_commercial</v>
      </c>
      <c r="L214" s="2" t="str">
        <f>if(isblank(rawdata!M214),"",if(countif(Mappings!$A$6:$A$250,"="&amp;rawdata!M214)&gt;0,vlookup(rawdata!M214,Mappings!$A$6:$B$250,2,false),rawdata!M214))</f>
        <v>function_touch</v>
      </c>
      <c r="M214" s="2" t="str">
        <f>if(isblank(rawdata!N214),"",if(countif(Mappings!$A$6:$A$250,"="&amp;rawdata!N214)&gt;0,vlookup(rawdata!N214,Mappings!$A$6:$B$250,2,false),rawdata!N214))</f>
        <v>form_installation</v>
      </c>
      <c r="N214" s="2" t="str">
        <f>if(isblank(rawdata!O214),"",if(countif(Mappings!$A$6:$A$250,"="&amp;rawdata!O214)&gt;0,vlookup(rawdata!O214,Mappings!$A$6:$B$250,2,false),rawdata!O214))</f>
        <v>theme_education</v>
      </c>
      <c r="O214" s="2" t="str">
        <f>if(isblank(rawdata!P214),"",if(countif(Mappings!$A$6:$A$250,"="&amp;rawdata!P214)&gt;0,vlookup(rawdata!P214,Mappings!$A$6:$B$250,2,false),rawdata!P214))</f>
        <v>tech_screen</v>
      </c>
      <c r="P214" s="2" t="str">
        <f>if(isblank(rawdata!Q214),"",if(countif(Mappings!$A$6:$A$250,"="&amp;rawdata!Q214)&gt;0,vlookup(rawdata!Q214,Mappings!$A$6:$B$250,2,false),rawdata!Q214))</f>
        <v/>
      </c>
      <c r="Q214" s="2" t="str">
        <f>if(isblank(rawdata!R214),"",if(countif(Mappings!$A$6:$A$250,"="&amp;rawdata!R214)&gt;0,vlookup(rawdata!R214,Mappings!$A$6:$B$250,2,false),rawdata!R214))</f>
        <v/>
      </c>
      <c r="R214" s="2" t="str">
        <f>if(isblank(rawdata!S214),"",if(countif(Mappings!$A$6:$A$250,"="&amp;rawdata!S214)&gt;0,vlookup(rawdata!S214,Mappings!$A$6:$B$250,2,false),rawdata!S214))</f>
        <v/>
      </c>
      <c r="S214" s="2" t="str">
        <f>if(isblank(rawdata!T214),"",if(countif(Mappings!$A$6:$A$250,"="&amp;rawdata!T214)&gt;0,vlookup(rawdata!T214,Mappings!$A$6:$B$250,2,false),rawdata!T214))</f>
        <v/>
      </c>
      <c r="T214" s="2" t="str">
        <f>if(isblank(rawdata!U214),"",if(countif(Mappings!$A$6:$A$250,"="&amp;rawdata!U214)&gt;0,vlookup(rawdata!U214,Mappings!$A$6:$B$250,2,false),rawdata!U214))</f>
        <v/>
      </c>
      <c r="U214" s="2" t="str">
        <f>if(isblank(rawdata!V214),"",if(countif(Mappings!$A$6:$A$250,"="&amp;rawdata!V214)&gt;0,vlookup(rawdata!V214,Mappings!$A$6:$B$250,2,false),rawdata!V214))</f>
        <v/>
      </c>
      <c r="V214" s="2" t="str">
        <f>if(isblank(rawdata!W214),"",if(countif(Mappings!$A$6:$A$250,"="&amp;rawdata!W214)&gt;0,vlookup(rawdata!W214,Mappings!$A$6:$B$250,2,false),rawdata!W214))</f>
        <v/>
      </c>
      <c r="W214" s="2" t="str">
        <f>if(isblank(rawdata!X214),"",if(countif(Mappings!$A$6:$A$250,"="&amp;rawdata!X214)&gt;0,vlookup(rawdata!X214,Mappings!$A$6:$B$250,2,false),rawdata!X214))</f>
        <v/>
      </c>
      <c r="X214" s="2" t="str">
        <f>if(isblank(rawdata!Y214),"",if(countif(Mappings!$A$6:$A$250,"="&amp;rawdata!Y214)&gt;0,vlookup(rawdata!Y214,Mappings!$A$6:$B$250,2,false),rawdata!Y214))</f>
        <v/>
      </c>
      <c r="Y214" s="2" t="str">
        <f>if(isblank(rawdata!Z214),"",if(countif(Mappings!$A$6:$A$250,"="&amp;rawdata!Z214)&gt;0,vlookup(rawdata!Z214,Mappings!$A$6:$B$250,2,false),rawdata!Z214))</f>
        <v/>
      </c>
      <c r="Z214" s="2" t="str">
        <f>if(isblank(rawdata!AA214),"",if(countif(Mappings!$A$6:$A$250,"="&amp;rawdata!AA214)&gt;0,vlookup(rawdata!AA214,Mappings!$A$6:$B$250,2,false),rawdata!AA214))</f>
        <v/>
      </c>
      <c r="AA214" s="2" t="str">
        <f>if(isblank(rawdata!AB214),"",if(countif(Mappings!$A$6:$A$250,"="&amp;rawdata!AB214)&gt;0,vlookup(rawdata!AB214,Mappings!$A$6:$B$250,2,false),rawdata!AB214))</f>
        <v/>
      </c>
    </row>
    <row r="215">
      <c r="B215" s="2" t="str">
        <f>rawdata!C215</f>
        <v>Forest friends</v>
      </c>
      <c r="C215" s="2" t="str">
        <f>rawdata!D215</f>
        <v>Potion</v>
      </c>
      <c r="D215" s="2" t="str">
        <f>rawdata!E215</f>
        <v>Forest Friends is an interactive experience across the Pediatric Radiation Oncology treatment rooms of Ohio State University's Wexner Medical Center that activates a magical woodland creatures for young patients, through interactive “windows” located throughout the wing. 
</v>
      </c>
      <c r="E215" s="11" t="str">
        <f>rawdata!F215</f>
        <v>http://www.potiondesign.com/project/forest-friends/</v>
      </c>
      <c r="F215" s="2" t="str">
        <f>rawdata!G215</f>
        <v/>
      </c>
      <c r="G215" s="2" t="str">
        <f>rawdata!H215</f>
        <v>2015</v>
      </c>
      <c r="H215" s="2" t="str">
        <f>rawdata!I215</f>
        <v>Ohio, USA</v>
      </c>
      <c r="I215" s="2" t="str">
        <f>if(isblank(rawdata!J215),"",if(countif(Mappings!$A$6:$A$250,"="&amp;rawdata!J215)&gt;0,vlookup(rawdata!J215,Mappings!$A$6:$B$250,2,false),rawdata!J215))</f>
        <v>form_interactive</v>
      </c>
      <c r="J215" s="2" t="str">
        <f>if(isblank(rawdata!K215),"",if(countif(Mappings!$A$6:$A$250,"="&amp;rawdata!K215)&gt;0,vlookup(rawdata!K215,Mappings!$A$6:$B$250,2,false),rawdata!K215))</f>
        <v>gear_screen</v>
      </c>
      <c r="K215" s="2" t="str">
        <f>if(isblank(rawdata!L215),"",if(countif(Mappings!$A$6:$A$250,"="&amp;rawdata!L215)&gt;0,vlookup(rawdata!L215,Mappings!$A$6:$B$250,2,false),rawdata!L215))</f>
        <v>type_commercial</v>
      </c>
      <c r="L215" s="2" t="str">
        <f>if(isblank(rawdata!M215),"",if(countif(Mappings!$A$6:$A$250,"="&amp;rawdata!M215)&gt;0,vlookup(rawdata!M215,Mappings!$A$6:$B$250,2,false),rawdata!M215))</f>
        <v>function_touch</v>
      </c>
      <c r="M215" s="2" t="str">
        <f>if(isblank(rawdata!N215),"",if(countif(Mappings!$A$6:$A$250,"="&amp;rawdata!N215)&gt;0,vlookup(rawdata!N215,Mappings!$A$6:$B$250,2,false),rawdata!N215))</f>
        <v>form_installation</v>
      </c>
      <c r="N215" s="2" t="str">
        <f>if(isblank(rawdata!O215),"",if(countif(Mappings!$A$6:$A$250,"="&amp;rawdata!O215)&gt;0,vlookup(rawdata!O215,Mappings!$A$6:$B$250,2,false),rawdata!O215))</f>
        <v>theme_tech</v>
      </c>
      <c r="O215" s="2" t="str">
        <f>if(isblank(rawdata!P215),"",if(countif(Mappings!$A$6:$A$250,"="&amp;rawdata!P215)&gt;0,vlookup(rawdata!P215,Mappings!$A$6:$B$250,2,false),rawdata!P215))</f>
        <v>tech_screen</v>
      </c>
      <c r="P215" s="2" t="str">
        <f>if(isblank(rawdata!Q215),"",if(countif(Mappings!$A$6:$A$250,"="&amp;rawdata!Q215)&gt;0,vlookup(rawdata!Q215,Mappings!$A$6:$B$250,2,false),rawdata!Q215))</f>
        <v/>
      </c>
      <c r="Q215" s="2" t="str">
        <f>if(isblank(rawdata!R215),"",if(countif(Mappings!$A$6:$A$250,"="&amp;rawdata!R215)&gt;0,vlookup(rawdata!R215,Mappings!$A$6:$B$250,2,false),rawdata!R215))</f>
        <v/>
      </c>
      <c r="R215" s="2" t="str">
        <f>if(isblank(rawdata!S215),"",if(countif(Mappings!$A$6:$A$250,"="&amp;rawdata!S215)&gt;0,vlookup(rawdata!S215,Mappings!$A$6:$B$250,2,false),rawdata!S215))</f>
        <v/>
      </c>
      <c r="S215" s="2" t="str">
        <f>if(isblank(rawdata!T215),"",if(countif(Mappings!$A$6:$A$250,"="&amp;rawdata!T215)&gt;0,vlookup(rawdata!T215,Mappings!$A$6:$B$250,2,false),rawdata!T215))</f>
        <v/>
      </c>
      <c r="T215" s="2" t="str">
        <f>if(isblank(rawdata!U215),"",if(countif(Mappings!$A$6:$A$250,"="&amp;rawdata!U215)&gt;0,vlookup(rawdata!U215,Mappings!$A$6:$B$250,2,false),rawdata!U215))</f>
        <v/>
      </c>
      <c r="U215" s="2" t="str">
        <f>if(isblank(rawdata!V215),"",if(countif(Mappings!$A$6:$A$250,"="&amp;rawdata!V215)&gt;0,vlookup(rawdata!V215,Mappings!$A$6:$B$250,2,false),rawdata!V215))</f>
        <v/>
      </c>
      <c r="V215" s="2" t="str">
        <f>if(isblank(rawdata!W215),"",if(countif(Mappings!$A$6:$A$250,"="&amp;rawdata!W215)&gt;0,vlookup(rawdata!W215,Mappings!$A$6:$B$250,2,false),rawdata!W215))</f>
        <v/>
      </c>
      <c r="W215" s="2" t="str">
        <f>if(isblank(rawdata!X215),"",if(countif(Mappings!$A$6:$A$250,"="&amp;rawdata!X215)&gt;0,vlookup(rawdata!X215,Mappings!$A$6:$B$250,2,false),rawdata!X215))</f>
        <v/>
      </c>
      <c r="X215" s="2" t="str">
        <f>if(isblank(rawdata!Y215),"",if(countif(Mappings!$A$6:$A$250,"="&amp;rawdata!Y215)&gt;0,vlookup(rawdata!Y215,Mappings!$A$6:$B$250,2,false),rawdata!Y215))</f>
        <v/>
      </c>
      <c r="Y215" s="2" t="str">
        <f>if(isblank(rawdata!Z215),"",if(countif(Mappings!$A$6:$A$250,"="&amp;rawdata!Z215)&gt;0,vlookup(rawdata!Z215,Mappings!$A$6:$B$250,2,false),rawdata!Z215))</f>
        <v/>
      </c>
      <c r="Z215" s="2" t="str">
        <f>if(isblank(rawdata!AA215),"",if(countif(Mappings!$A$6:$A$250,"="&amp;rawdata!AA215)&gt;0,vlookup(rawdata!AA215,Mappings!$A$6:$B$250,2,false),rawdata!AA215))</f>
        <v/>
      </c>
      <c r="AA215" s="2" t="str">
        <f>if(isblank(rawdata!AB215),"",if(countif(Mappings!$A$6:$A$250,"="&amp;rawdata!AB215)&gt;0,vlookup(rawdata!AB215,Mappings!$A$6:$B$250,2,false),rawdata!AB215))</f>
        <v/>
      </c>
    </row>
    <row r="216">
      <c r="B216" s="2" t="str">
        <f>rawdata!C216</f>
        <v>PostSecret Universe</v>
      </c>
      <c r="C216" s="2" t="str">
        <f>rawdata!D216</f>
        <v>Potion</v>
      </c>
      <c r="D216" s="2" t="str">
        <f>rawdata!E216</f>
        <v>Potion has created the PostSecret Universe app for iPhone and iPad: a digital collection of secrets and stories curated by the artist Frank Warren.</v>
      </c>
      <c r="E216" s="11" t="str">
        <f>rawdata!F216</f>
        <v>http://www.potiondesign.com/project/postsecret-universe/</v>
      </c>
      <c r="F216" s="2" t="str">
        <f>rawdata!G216</f>
        <v/>
      </c>
      <c r="G216" s="2" t="str">
        <f>rawdata!H216</f>
        <v>2015</v>
      </c>
      <c r="H216" s="2" t="str">
        <f>rawdata!I216</f>
        <v>New York, USA</v>
      </c>
      <c r="I216" s="2" t="str">
        <f>if(isblank(rawdata!J216),"",if(countif(Mappings!$A$6:$A$250,"="&amp;rawdata!J216)&gt;0,vlookup(rawdata!J216,Mappings!$A$6:$B$250,2,false),rawdata!J216))</f>
        <v>form_interactive</v>
      </c>
      <c r="J216" s="2" t="str">
        <f>if(isblank(rawdata!K216),"",if(countif(Mappings!$A$6:$A$250,"="&amp;rawdata!K216)&gt;0,vlookup(rawdata!K216,Mappings!$A$6:$B$250,2,false),rawdata!K216))</f>
        <v>gear_screen</v>
      </c>
      <c r="K216" s="2" t="str">
        <f>if(isblank(rawdata!L216),"",if(countif(Mappings!$A$6:$A$250,"="&amp;rawdata!L216)&gt;0,vlookup(rawdata!L216,Mappings!$A$6:$B$250,2,false),rawdata!L216))</f>
        <v>type_commercial</v>
      </c>
      <c r="L216" s="2" t="str">
        <f>if(isblank(rawdata!M216),"",if(countif(Mappings!$A$6:$A$250,"="&amp;rawdata!M216)&gt;0,vlookup(rawdata!M216,Mappings!$A$6:$B$250,2,false),rawdata!M216))</f>
        <v>function_touch</v>
      </c>
      <c r="M216" s="2" t="str">
        <f>if(isblank(rawdata!N216),"",if(countif(Mappings!$A$6:$A$250,"="&amp;rawdata!N216)&gt;0,vlookup(rawdata!N216,Mappings!$A$6:$B$250,2,false),rawdata!N216))</f>
        <v>form_app</v>
      </c>
      <c r="N216" s="2" t="str">
        <f>if(isblank(rawdata!O216),"",if(countif(Mappings!$A$6:$A$250,"="&amp;rawdata!O216)&gt;0,vlookup(rawdata!O216,Mappings!$A$6:$B$250,2,false),rawdata!O216))</f>
        <v>theme_tech</v>
      </c>
      <c r="O216" s="2" t="str">
        <f>if(isblank(rawdata!P216),"",if(countif(Mappings!$A$6:$A$250,"="&amp;rawdata!P216)&gt;0,vlookup(rawdata!P216,Mappings!$A$6:$B$250,2,false),rawdata!P216))</f>
        <v>tech_tablet</v>
      </c>
      <c r="P216" s="2" t="str">
        <f>if(isblank(rawdata!Q216),"",if(countif(Mappings!$A$6:$A$250,"="&amp;rawdata!Q216)&gt;0,vlookup(rawdata!Q216,Mappings!$A$6:$B$250,2,false),rawdata!Q216))</f>
        <v>tech_phone</v>
      </c>
      <c r="Q216" s="2" t="str">
        <f>if(isblank(rawdata!R216),"",if(countif(Mappings!$A$6:$A$250,"="&amp;rawdata!R216)&gt;0,vlookup(rawdata!R216,Mappings!$A$6:$B$250,2,false),rawdata!R216))</f>
        <v/>
      </c>
      <c r="R216" s="2" t="str">
        <f>if(isblank(rawdata!S216),"",if(countif(Mappings!$A$6:$A$250,"="&amp;rawdata!S216)&gt;0,vlookup(rawdata!S216,Mappings!$A$6:$B$250,2,false),rawdata!S216))</f>
        <v/>
      </c>
      <c r="S216" s="2" t="str">
        <f>if(isblank(rawdata!T216),"",if(countif(Mappings!$A$6:$A$250,"="&amp;rawdata!T216)&gt;0,vlookup(rawdata!T216,Mappings!$A$6:$B$250,2,false),rawdata!T216))</f>
        <v/>
      </c>
      <c r="T216" s="2" t="str">
        <f>if(isblank(rawdata!U216),"",if(countif(Mappings!$A$6:$A$250,"="&amp;rawdata!U216)&gt;0,vlookup(rawdata!U216,Mappings!$A$6:$B$250,2,false),rawdata!U216))</f>
        <v/>
      </c>
      <c r="U216" s="2" t="str">
        <f>if(isblank(rawdata!V216),"",if(countif(Mappings!$A$6:$A$250,"="&amp;rawdata!V216)&gt;0,vlookup(rawdata!V216,Mappings!$A$6:$B$250,2,false),rawdata!V216))</f>
        <v/>
      </c>
      <c r="V216" s="2" t="str">
        <f>if(isblank(rawdata!W216),"",if(countif(Mappings!$A$6:$A$250,"="&amp;rawdata!W216)&gt;0,vlookup(rawdata!W216,Mappings!$A$6:$B$250,2,false),rawdata!W216))</f>
        <v/>
      </c>
      <c r="W216" s="2" t="str">
        <f>if(isblank(rawdata!X216),"",if(countif(Mappings!$A$6:$A$250,"="&amp;rawdata!X216)&gt;0,vlookup(rawdata!X216,Mappings!$A$6:$B$250,2,false),rawdata!X216))</f>
        <v/>
      </c>
      <c r="X216" s="2" t="str">
        <f>if(isblank(rawdata!Y216),"",if(countif(Mappings!$A$6:$A$250,"="&amp;rawdata!Y216)&gt;0,vlookup(rawdata!Y216,Mappings!$A$6:$B$250,2,false),rawdata!Y216))</f>
        <v/>
      </c>
      <c r="Y216" s="2" t="str">
        <f>if(isblank(rawdata!Z216),"",if(countif(Mappings!$A$6:$A$250,"="&amp;rawdata!Z216)&gt;0,vlookup(rawdata!Z216,Mappings!$A$6:$B$250,2,false),rawdata!Z216))</f>
        <v/>
      </c>
      <c r="Z216" s="2" t="str">
        <f>if(isblank(rawdata!AA216),"",if(countif(Mappings!$A$6:$A$250,"="&amp;rawdata!AA216)&gt;0,vlookup(rawdata!AA216,Mappings!$A$6:$B$250,2,false),rawdata!AA216))</f>
        <v/>
      </c>
      <c r="AA216" s="2" t="str">
        <f>if(isblank(rawdata!AB216),"",if(countif(Mappings!$A$6:$A$250,"="&amp;rawdata!AB216)&gt;0,vlookup(rawdata!AB216,Mappings!$A$6:$B$250,2,false),rawdata!AB216))</f>
        <v/>
      </c>
    </row>
    <row r="217">
      <c r="B217" s="2" t="str">
        <f>rawdata!C217</f>
        <v>Smithsonian Channel Universal App</v>
      </c>
      <c r="C217" s="2" t="str">
        <f>rawdata!D217</f>
        <v>Potion</v>
      </c>
      <c r="D217" s="2" t="str">
        <f>rawdata!E217</f>
        <v>The Smithsonian Channel Universal App for iOS is a discovery-based media platform for the Smithsonian Channel’s exclusive content, exploring the history of our planet, life and culture. </v>
      </c>
      <c r="E217" s="11" t="str">
        <f>rawdata!F217</f>
        <v>http://www.potiondesign.com/project/smithsonian-channel-universal-app/</v>
      </c>
      <c r="F217" s="2" t="str">
        <f>rawdata!G217</f>
        <v/>
      </c>
      <c r="G217" s="2" t="str">
        <f>rawdata!H217</f>
        <v>2014</v>
      </c>
      <c r="H217" s="2" t="str">
        <f>rawdata!I217</f>
        <v>New York, USA</v>
      </c>
      <c r="I217" s="2" t="str">
        <f>if(isblank(rawdata!J217),"",if(countif(Mappings!$A$6:$A$250,"="&amp;rawdata!J217)&gt;0,vlookup(rawdata!J217,Mappings!$A$6:$B$250,2,false),rawdata!J217))</f>
        <v>form_interactive</v>
      </c>
      <c r="J217" s="2" t="str">
        <f>if(isblank(rawdata!K217),"",if(countif(Mappings!$A$6:$A$250,"="&amp;rawdata!K217)&gt;0,vlookup(rawdata!K217,Mappings!$A$6:$B$250,2,false),rawdata!K217))</f>
        <v>gear_screen</v>
      </c>
      <c r="K217" s="2" t="str">
        <f>if(isblank(rawdata!L217),"",if(countif(Mappings!$A$6:$A$250,"="&amp;rawdata!L217)&gt;0,vlookup(rawdata!L217,Mappings!$A$6:$B$250,2,false),rawdata!L217))</f>
        <v>type_commercial</v>
      </c>
      <c r="L217" s="2" t="str">
        <f>if(isblank(rawdata!M217),"",if(countif(Mappings!$A$6:$A$250,"="&amp;rawdata!M217)&gt;0,vlookup(rawdata!M217,Mappings!$A$6:$B$250,2,false),rawdata!M217))</f>
        <v>function_touch</v>
      </c>
      <c r="M217" s="2" t="str">
        <f>if(isblank(rawdata!N217),"",if(countif(Mappings!$A$6:$A$250,"="&amp;rawdata!N217)&gt;0,vlookup(rawdata!N217,Mappings!$A$6:$B$250,2,false),rawdata!N217))</f>
        <v>form_app</v>
      </c>
      <c r="N217" s="2" t="str">
        <f>if(isblank(rawdata!O217),"",if(countif(Mappings!$A$6:$A$250,"="&amp;rawdata!O217)&gt;0,vlookup(rawdata!O217,Mappings!$A$6:$B$250,2,false),rawdata!O217))</f>
        <v>theme_tech</v>
      </c>
      <c r="O217" s="2" t="str">
        <f>if(isblank(rawdata!P217),"",if(countif(Mappings!$A$6:$A$250,"="&amp;rawdata!P217)&gt;0,vlookup(rawdata!P217,Mappings!$A$6:$B$250,2,false),rawdata!P217))</f>
        <v>tech_tablet</v>
      </c>
      <c r="P217" s="2" t="str">
        <f>if(isblank(rawdata!Q217),"",if(countif(Mappings!$A$6:$A$250,"="&amp;rawdata!Q217)&gt;0,vlookup(rawdata!Q217,Mappings!$A$6:$B$250,2,false),rawdata!Q217))</f>
        <v/>
      </c>
      <c r="Q217" s="2" t="str">
        <f>if(isblank(rawdata!R217),"",if(countif(Mappings!$A$6:$A$250,"="&amp;rawdata!R217)&gt;0,vlookup(rawdata!R217,Mappings!$A$6:$B$250,2,false),rawdata!R217))</f>
        <v/>
      </c>
      <c r="R217" s="2" t="str">
        <f>if(isblank(rawdata!S217),"",if(countif(Mappings!$A$6:$A$250,"="&amp;rawdata!S217)&gt;0,vlookup(rawdata!S217,Mappings!$A$6:$B$250,2,false),rawdata!S217))</f>
        <v/>
      </c>
      <c r="S217" s="2" t="str">
        <f>if(isblank(rawdata!T217),"",if(countif(Mappings!$A$6:$A$250,"="&amp;rawdata!T217)&gt;0,vlookup(rawdata!T217,Mappings!$A$6:$B$250,2,false),rawdata!T217))</f>
        <v/>
      </c>
      <c r="T217" s="2" t="str">
        <f>if(isblank(rawdata!U217),"",if(countif(Mappings!$A$6:$A$250,"="&amp;rawdata!U217)&gt;0,vlookup(rawdata!U217,Mappings!$A$6:$B$250,2,false),rawdata!U217))</f>
        <v/>
      </c>
      <c r="U217" s="2" t="str">
        <f>if(isblank(rawdata!V217),"",if(countif(Mappings!$A$6:$A$250,"="&amp;rawdata!V217)&gt;0,vlookup(rawdata!V217,Mappings!$A$6:$B$250,2,false),rawdata!V217))</f>
        <v/>
      </c>
      <c r="V217" s="2" t="str">
        <f>if(isblank(rawdata!W217),"",if(countif(Mappings!$A$6:$A$250,"="&amp;rawdata!W217)&gt;0,vlookup(rawdata!W217,Mappings!$A$6:$B$250,2,false),rawdata!W217))</f>
        <v/>
      </c>
      <c r="W217" s="2" t="str">
        <f>if(isblank(rawdata!X217),"",if(countif(Mappings!$A$6:$A$250,"="&amp;rawdata!X217)&gt;0,vlookup(rawdata!X217,Mappings!$A$6:$B$250,2,false),rawdata!X217))</f>
        <v/>
      </c>
      <c r="X217" s="2" t="str">
        <f>if(isblank(rawdata!Y217),"",if(countif(Mappings!$A$6:$A$250,"="&amp;rawdata!Y217)&gt;0,vlookup(rawdata!Y217,Mappings!$A$6:$B$250,2,false),rawdata!Y217))</f>
        <v/>
      </c>
      <c r="Y217" s="2" t="str">
        <f>if(isblank(rawdata!Z217),"",if(countif(Mappings!$A$6:$A$250,"="&amp;rawdata!Z217)&gt;0,vlookup(rawdata!Z217,Mappings!$A$6:$B$250,2,false),rawdata!Z217))</f>
        <v/>
      </c>
      <c r="Z217" s="2" t="str">
        <f>if(isblank(rawdata!AA217),"",if(countif(Mappings!$A$6:$A$250,"="&amp;rawdata!AA217)&gt;0,vlookup(rawdata!AA217,Mappings!$A$6:$B$250,2,false),rawdata!AA217))</f>
        <v/>
      </c>
      <c r="AA217" s="2" t="str">
        <f>if(isblank(rawdata!AB217),"",if(countif(Mappings!$A$6:$A$250,"="&amp;rawdata!AB217)&gt;0,vlookup(rawdata!AB217,Mappings!$A$6:$B$250,2,false),rawdata!AB217))</f>
        <v/>
      </c>
    </row>
    <row r="218">
      <c r="B218" s="2" t="str">
        <f>rawdata!C218</f>
        <v>Rights in the Courts</v>
      </c>
      <c r="C218" s="2" t="str">
        <f>rawdata!D218</f>
        <v>Potion</v>
      </c>
      <c r="D218" s="2" t="str">
        <f>rawdata!E218</f>
        <v>Rights in the Courts, Potion's interactive exhibit for the new Canadian Museum of Human Rights, invites visitors to enter the discourse on a number of landmark human rights cases that went before the Supreme Court of Canada. </v>
      </c>
      <c r="E218" s="11" t="str">
        <f>rawdata!F218</f>
        <v>http://www.potiondesign.com/project/rights-in-the-courts/</v>
      </c>
      <c r="F218" s="2" t="str">
        <f>rawdata!G218</f>
        <v/>
      </c>
      <c r="G218" s="2" t="str">
        <f>rawdata!H218</f>
        <v>2014</v>
      </c>
      <c r="H218" s="2" t="str">
        <f>rawdata!I218</f>
        <v>Winnipeg, Canada</v>
      </c>
      <c r="I218" s="2" t="str">
        <f>if(isblank(rawdata!J218),"",if(countif(Mappings!$A$6:$A$250,"="&amp;rawdata!J218)&gt;0,vlookup(rawdata!J218,Mappings!$A$6:$B$250,2,false),rawdata!J218))</f>
        <v>form_interactive</v>
      </c>
      <c r="J218" s="2" t="str">
        <f>if(isblank(rawdata!K218),"",if(countif(Mappings!$A$6:$A$250,"="&amp;rawdata!K218)&gt;0,vlookup(rawdata!K218,Mappings!$A$6:$B$250,2,false),rawdata!K218))</f>
        <v>gear_screen</v>
      </c>
      <c r="K218" s="2" t="str">
        <f>if(isblank(rawdata!L218),"",if(countif(Mappings!$A$6:$A$250,"="&amp;rawdata!L218)&gt;0,vlookup(rawdata!L218,Mappings!$A$6:$B$250,2,false),rawdata!L218))</f>
        <v>type_commercial</v>
      </c>
      <c r="L218" s="2" t="str">
        <f>if(isblank(rawdata!M218),"",if(countif(Mappings!$A$6:$A$250,"="&amp;rawdata!M218)&gt;0,vlookup(rawdata!M218,Mappings!$A$6:$B$250,2,false),rawdata!M218))</f>
        <v>function_touch</v>
      </c>
      <c r="M218" s="2" t="str">
        <f>if(isblank(rawdata!N218),"",if(countif(Mappings!$A$6:$A$250,"="&amp;rawdata!N218)&gt;0,vlookup(rawdata!N218,Mappings!$A$6:$B$250,2,false),rawdata!N218))</f>
        <v>form_app</v>
      </c>
      <c r="N218" s="2" t="str">
        <f>if(isblank(rawdata!O218),"",if(countif(Mappings!$A$6:$A$250,"="&amp;rawdata!O218)&gt;0,vlookup(rawdata!O218,Mappings!$A$6:$B$250,2,false),rawdata!O218))</f>
        <v>form_installation</v>
      </c>
      <c r="O218" s="2" t="str">
        <f>if(isblank(rawdata!P218),"",if(countif(Mappings!$A$6:$A$250,"="&amp;rawdata!P218)&gt;0,vlookup(rawdata!P218,Mappings!$A$6:$B$250,2,false),rawdata!P218))</f>
        <v>tech_tablet</v>
      </c>
      <c r="P218" s="2" t="str">
        <f>if(isblank(rawdata!Q218),"",if(countif(Mappings!$A$6:$A$250,"="&amp;rawdata!Q218)&gt;0,vlookup(rawdata!Q218,Mappings!$A$6:$B$250,2,false),rawdata!Q218))</f>
        <v>theme_historical</v>
      </c>
      <c r="Q218" s="2" t="str">
        <f>if(isblank(rawdata!R218),"",if(countif(Mappings!$A$6:$A$250,"="&amp;rawdata!R218)&gt;0,vlookup(rawdata!R218,Mappings!$A$6:$B$250,2,false),rawdata!R218))</f>
        <v/>
      </c>
      <c r="R218" s="2" t="str">
        <f>if(isblank(rawdata!S218),"",if(countif(Mappings!$A$6:$A$250,"="&amp;rawdata!S218)&gt;0,vlookup(rawdata!S218,Mappings!$A$6:$B$250,2,false),rawdata!S218))</f>
        <v/>
      </c>
      <c r="S218" s="2" t="str">
        <f>if(isblank(rawdata!T218),"",if(countif(Mappings!$A$6:$A$250,"="&amp;rawdata!T218)&gt;0,vlookup(rawdata!T218,Mappings!$A$6:$B$250,2,false),rawdata!T218))</f>
        <v/>
      </c>
      <c r="T218" s="2" t="str">
        <f>if(isblank(rawdata!U218),"",if(countif(Mappings!$A$6:$A$250,"="&amp;rawdata!U218)&gt;0,vlookup(rawdata!U218,Mappings!$A$6:$B$250,2,false),rawdata!U218))</f>
        <v/>
      </c>
      <c r="U218" s="2" t="str">
        <f>if(isblank(rawdata!V218),"",if(countif(Mappings!$A$6:$A$250,"="&amp;rawdata!V218)&gt;0,vlookup(rawdata!V218,Mappings!$A$6:$B$250,2,false),rawdata!V218))</f>
        <v/>
      </c>
      <c r="V218" s="2" t="str">
        <f>if(isblank(rawdata!W218),"",if(countif(Mappings!$A$6:$A$250,"="&amp;rawdata!W218)&gt;0,vlookup(rawdata!W218,Mappings!$A$6:$B$250,2,false),rawdata!W218))</f>
        <v/>
      </c>
      <c r="W218" s="2" t="str">
        <f>if(isblank(rawdata!X218),"",if(countif(Mappings!$A$6:$A$250,"="&amp;rawdata!X218)&gt;0,vlookup(rawdata!X218,Mappings!$A$6:$B$250,2,false),rawdata!X218))</f>
        <v/>
      </c>
      <c r="X218" s="2" t="str">
        <f>if(isblank(rawdata!Y218),"",if(countif(Mappings!$A$6:$A$250,"="&amp;rawdata!Y218)&gt;0,vlookup(rawdata!Y218,Mappings!$A$6:$B$250,2,false),rawdata!Y218))</f>
        <v/>
      </c>
      <c r="Y218" s="2" t="str">
        <f>if(isblank(rawdata!Z218),"",if(countif(Mappings!$A$6:$A$250,"="&amp;rawdata!Z218)&gt;0,vlookup(rawdata!Z218,Mappings!$A$6:$B$250,2,false),rawdata!Z218))</f>
        <v/>
      </c>
      <c r="Z218" s="2" t="str">
        <f>if(isblank(rawdata!AA218),"",if(countif(Mappings!$A$6:$A$250,"="&amp;rawdata!AA218)&gt;0,vlookup(rawdata!AA218,Mappings!$A$6:$B$250,2,false),rawdata!AA218))</f>
        <v/>
      </c>
      <c r="AA218" s="2" t="str">
        <f>if(isblank(rawdata!AB218),"",if(countif(Mappings!$A$6:$A$250,"="&amp;rawdata!AB218)&gt;0,vlookup(rawdata!AB218,Mappings!$A$6:$B$250,2,false),rawdata!AB218))</f>
        <v/>
      </c>
    </row>
    <row r="219">
      <c r="B219" s="2" t="str">
        <f>rawdata!C219</f>
        <v>Richard Avedon App for iPad</v>
      </c>
      <c r="C219" s="2" t="str">
        <f>rawdata!D219</f>
        <v>Potion</v>
      </c>
      <c r="D219" s="2" t="str">
        <f>rawdata!E219</f>
        <v>The Richard Avedon app for iPad is a digital survey of the legendary photographer's sixty-year career. </v>
      </c>
      <c r="E219" s="11" t="str">
        <f>rawdata!F219</f>
        <v>http://www.potiondesign.com/project/richard-avedon-app-for-ipad/</v>
      </c>
      <c r="F219" s="2" t="str">
        <f>rawdata!G219</f>
        <v/>
      </c>
      <c r="G219" s="2" t="str">
        <f>rawdata!H219</f>
        <v>2014</v>
      </c>
      <c r="H219" s="2" t="str">
        <f>rawdata!I219</f>
        <v>New York, USA</v>
      </c>
      <c r="I219" s="2" t="str">
        <f>if(isblank(rawdata!J219),"",if(countif(Mappings!$A$6:$A$250,"="&amp;rawdata!J219)&gt;0,vlookup(rawdata!J219,Mappings!$A$6:$B$250,2,false),rawdata!J219))</f>
        <v>form_interactive</v>
      </c>
      <c r="J219" s="2" t="str">
        <f>if(isblank(rawdata!K219),"",if(countif(Mappings!$A$6:$A$250,"="&amp;rawdata!K219)&gt;0,vlookup(rawdata!K219,Mappings!$A$6:$B$250,2,false),rawdata!K219))</f>
        <v>gear_screen</v>
      </c>
      <c r="K219" s="2" t="str">
        <f>if(isblank(rawdata!L219),"",if(countif(Mappings!$A$6:$A$250,"="&amp;rawdata!L219)&gt;0,vlookup(rawdata!L219,Mappings!$A$6:$B$250,2,false),rawdata!L219))</f>
        <v>type_commercial</v>
      </c>
      <c r="L219" s="2" t="str">
        <f>if(isblank(rawdata!M219),"",if(countif(Mappings!$A$6:$A$250,"="&amp;rawdata!M219)&gt;0,vlookup(rawdata!M219,Mappings!$A$6:$B$250,2,false),rawdata!M219))</f>
        <v>function_touch</v>
      </c>
      <c r="M219" s="2" t="str">
        <f>if(isblank(rawdata!N219),"",if(countif(Mappings!$A$6:$A$250,"="&amp;rawdata!N219)&gt;0,vlookup(rawdata!N219,Mappings!$A$6:$B$250,2,false),rawdata!N219))</f>
        <v>form_app</v>
      </c>
      <c r="N219" s="2" t="str">
        <f>if(isblank(rawdata!O219),"",if(countif(Mappings!$A$6:$A$250,"="&amp;rawdata!O219)&gt;0,vlookup(rawdata!O219,Mappings!$A$6:$B$250,2,false),rawdata!O219))</f>
        <v>theme_historical</v>
      </c>
      <c r="O219" s="2" t="str">
        <f>if(isblank(rawdata!P219),"",if(countif(Mappings!$A$6:$A$250,"="&amp;rawdata!P219)&gt;0,vlookup(rawdata!P219,Mappings!$A$6:$B$250,2,false),rawdata!P219))</f>
        <v>tech_tablet</v>
      </c>
      <c r="P219" s="2" t="str">
        <f>if(isblank(rawdata!Q219),"",if(countif(Mappings!$A$6:$A$250,"="&amp;rawdata!Q219)&gt;0,vlookup(rawdata!Q219,Mappings!$A$6:$B$250,2,false),rawdata!Q219))</f>
        <v/>
      </c>
      <c r="Q219" s="2" t="str">
        <f>if(isblank(rawdata!R219),"",if(countif(Mappings!$A$6:$A$250,"="&amp;rawdata!R219)&gt;0,vlookup(rawdata!R219,Mappings!$A$6:$B$250,2,false),rawdata!R219))</f>
        <v/>
      </c>
      <c r="R219" s="2" t="str">
        <f>if(isblank(rawdata!S219),"",if(countif(Mappings!$A$6:$A$250,"="&amp;rawdata!S219)&gt;0,vlookup(rawdata!S219,Mappings!$A$6:$B$250,2,false),rawdata!S219))</f>
        <v/>
      </c>
      <c r="S219" s="2" t="str">
        <f>if(isblank(rawdata!T219),"",if(countif(Mappings!$A$6:$A$250,"="&amp;rawdata!T219)&gt;0,vlookup(rawdata!T219,Mappings!$A$6:$B$250,2,false),rawdata!T219))</f>
        <v/>
      </c>
      <c r="T219" s="2" t="str">
        <f>if(isblank(rawdata!U219),"",if(countif(Mappings!$A$6:$A$250,"="&amp;rawdata!U219)&gt;0,vlookup(rawdata!U219,Mappings!$A$6:$B$250,2,false),rawdata!U219))</f>
        <v/>
      </c>
      <c r="U219" s="2" t="str">
        <f>if(isblank(rawdata!V219),"",if(countif(Mappings!$A$6:$A$250,"="&amp;rawdata!V219)&gt;0,vlookup(rawdata!V219,Mappings!$A$6:$B$250,2,false),rawdata!V219))</f>
        <v/>
      </c>
      <c r="V219" s="2" t="str">
        <f>if(isblank(rawdata!W219),"",if(countif(Mappings!$A$6:$A$250,"="&amp;rawdata!W219)&gt;0,vlookup(rawdata!W219,Mappings!$A$6:$B$250,2,false),rawdata!W219))</f>
        <v/>
      </c>
      <c r="W219" s="2" t="str">
        <f>if(isblank(rawdata!X219),"",if(countif(Mappings!$A$6:$A$250,"="&amp;rawdata!X219)&gt;0,vlookup(rawdata!X219,Mappings!$A$6:$B$250,2,false),rawdata!X219))</f>
        <v/>
      </c>
      <c r="X219" s="2" t="str">
        <f>if(isblank(rawdata!Y219),"",if(countif(Mappings!$A$6:$A$250,"="&amp;rawdata!Y219)&gt;0,vlookup(rawdata!Y219,Mappings!$A$6:$B$250,2,false),rawdata!Y219))</f>
        <v/>
      </c>
      <c r="Y219" s="2" t="str">
        <f>if(isblank(rawdata!Z219),"",if(countif(Mappings!$A$6:$A$250,"="&amp;rawdata!Z219)&gt;0,vlookup(rawdata!Z219,Mappings!$A$6:$B$250,2,false),rawdata!Z219))</f>
        <v/>
      </c>
      <c r="Z219" s="2" t="str">
        <f>if(isblank(rawdata!AA219),"",if(countif(Mappings!$A$6:$A$250,"="&amp;rawdata!AA219)&gt;0,vlookup(rawdata!AA219,Mappings!$A$6:$B$250,2,false),rawdata!AA219))</f>
        <v/>
      </c>
      <c r="AA219" s="2" t="str">
        <f>if(isblank(rawdata!AB219),"",if(countif(Mappings!$A$6:$A$250,"="&amp;rawdata!AB219)&gt;0,vlookup(rawdata!AB219,Mappings!$A$6:$B$250,2,false),rawdata!AB219))</f>
        <v/>
      </c>
    </row>
    <row r="220">
      <c r="B220" s="2" t="str">
        <f>rawdata!C220</f>
        <v>Q?rius</v>
      </c>
      <c r="C220" s="2" t="str">
        <f>rawdata!D220</f>
        <v>Potion</v>
      </c>
      <c r="D220" s="2" t="str">
        <f>rawdata!E220</f>
        <v>Q?rius is an interactive science-based center at the Smithsonian’s National Museum of Natural History, where visitors can interact with artifacts, staff, and scientists in meaningful and inspiring ways. </v>
      </c>
      <c r="E220" s="11" t="str">
        <f>rawdata!F220</f>
        <v>http://www.potiondesign.com/project/qrius/</v>
      </c>
      <c r="F220" s="2" t="str">
        <f>rawdata!G220</f>
        <v/>
      </c>
      <c r="G220" s="2" t="str">
        <f>rawdata!H220</f>
        <v>2014</v>
      </c>
      <c r="H220" s="2" t="str">
        <f>rawdata!I220</f>
        <v>Washington, DC, USA</v>
      </c>
      <c r="I220" s="2" t="str">
        <f>if(isblank(rawdata!J220),"",if(countif(Mappings!$A$6:$A$250,"="&amp;rawdata!J220)&gt;0,vlookup(rawdata!J220,Mappings!$A$6:$B$250,2,false),rawdata!J220))</f>
        <v>form_interactive</v>
      </c>
      <c r="J220" s="2" t="str">
        <f>if(isblank(rawdata!K220),"",if(countif(Mappings!$A$6:$A$250,"="&amp;rawdata!K220)&gt;0,vlookup(rawdata!K220,Mappings!$A$6:$B$250,2,false),rawdata!K220))</f>
        <v>gear_screen</v>
      </c>
      <c r="K220" s="2" t="str">
        <f>if(isblank(rawdata!L220),"",if(countif(Mappings!$A$6:$A$250,"="&amp;rawdata!L220)&gt;0,vlookup(rawdata!L220,Mappings!$A$6:$B$250,2,false),rawdata!L220))</f>
        <v>type_commercial</v>
      </c>
      <c r="L220" s="2" t="str">
        <f>if(isblank(rawdata!M220),"",if(countif(Mappings!$A$6:$A$250,"="&amp;rawdata!M220)&gt;0,vlookup(rawdata!M220,Mappings!$A$6:$B$250,2,false),rawdata!M220))</f>
        <v>function_touch</v>
      </c>
      <c r="M220" s="2" t="str">
        <f>if(isblank(rawdata!N220),"",if(countif(Mappings!$A$6:$A$250,"="&amp;rawdata!N220)&gt;0,vlookup(rawdata!N220,Mappings!$A$6:$B$250,2,false),rawdata!N220))</f>
        <v>form_installation</v>
      </c>
      <c r="N220" s="2" t="str">
        <f>if(isblank(rawdata!O220),"",if(countif(Mappings!$A$6:$A$250,"="&amp;rawdata!O220)&gt;0,vlookup(rawdata!O220,Mappings!$A$6:$B$250,2,false),rawdata!O220))</f>
        <v>theme_historical</v>
      </c>
      <c r="O220" s="2" t="str">
        <f>if(isblank(rawdata!P220),"",if(countif(Mappings!$A$6:$A$250,"="&amp;rawdata!P220)&gt;0,vlookup(rawdata!P220,Mappings!$A$6:$B$250,2,false),rawdata!P220))</f>
        <v>tech_screen</v>
      </c>
      <c r="P220" s="2" t="str">
        <f>if(isblank(rawdata!Q220),"",if(countif(Mappings!$A$6:$A$250,"="&amp;rawdata!Q220)&gt;0,vlookup(rawdata!Q220,Mappings!$A$6:$B$250,2,false),rawdata!Q220))</f>
        <v/>
      </c>
      <c r="Q220" s="2" t="str">
        <f>if(isblank(rawdata!R220),"",if(countif(Mappings!$A$6:$A$250,"="&amp;rawdata!R220)&gt;0,vlookup(rawdata!R220,Mappings!$A$6:$B$250,2,false),rawdata!R220))</f>
        <v/>
      </c>
      <c r="R220" s="2" t="str">
        <f>if(isblank(rawdata!S220),"",if(countif(Mappings!$A$6:$A$250,"="&amp;rawdata!S220)&gt;0,vlookup(rawdata!S220,Mappings!$A$6:$B$250,2,false),rawdata!S220))</f>
        <v/>
      </c>
      <c r="S220" s="2" t="str">
        <f>if(isblank(rawdata!T220),"",if(countif(Mappings!$A$6:$A$250,"="&amp;rawdata!T220)&gt;0,vlookup(rawdata!T220,Mappings!$A$6:$B$250,2,false),rawdata!T220))</f>
        <v/>
      </c>
      <c r="T220" s="2" t="str">
        <f>if(isblank(rawdata!U220),"",if(countif(Mappings!$A$6:$A$250,"="&amp;rawdata!U220)&gt;0,vlookup(rawdata!U220,Mappings!$A$6:$B$250,2,false),rawdata!U220))</f>
        <v/>
      </c>
      <c r="U220" s="2" t="str">
        <f>if(isblank(rawdata!V220),"",if(countif(Mappings!$A$6:$A$250,"="&amp;rawdata!V220)&gt;0,vlookup(rawdata!V220,Mappings!$A$6:$B$250,2,false),rawdata!V220))</f>
        <v/>
      </c>
      <c r="V220" s="2" t="str">
        <f>if(isblank(rawdata!W220),"",if(countif(Mappings!$A$6:$A$250,"="&amp;rawdata!W220)&gt;0,vlookup(rawdata!W220,Mappings!$A$6:$B$250,2,false),rawdata!W220))</f>
        <v/>
      </c>
      <c r="W220" s="2" t="str">
        <f>if(isblank(rawdata!X220),"",if(countif(Mappings!$A$6:$A$250,"="&amp;rawdata!X220)&gt;0,vlookup(rawdata!X220,Mappings!$A$6:$B$250,2,false),rawdata!X220))</f>
        <v/>
      </c>
      <c r="X220" s="2" t="str">
        <f>if(isblank(rawdata!Y220),"",if(countif(Mappings!$A$6:$A$250,"="&amp;rawdata!Y220)&gt;0,vlookup(rawdata!Y220,Mappings!$A$6:$B$250,2,false),rawdata!Y220))</f>
        <v/>
      </c>
      <c r="Y220" s="2" t="str">
        <f>if(isblank(rawdata!Z220),"",if(countif(Mappings!$A$6:$A$250,"="&amp;rawdata!Z220)&gt;0,vlookup(rawdata!Z220,Mappings!$A$6:$B$250,2,false),rawdata!Z220))</f>
        <v/>
      </c>
      <c r="Z220" s="2" t="str">
        <f>if(isblank(rawdata!AA220),"",if(countif(Mappings!$A$6:$A$250,"="&amp;rawdata!AA220)&gt;0,vlookup(rawdata!AA220,Mappings!$A$6:$B$250,2,false),rawdata!AA220))</f>
        <v/>
      </c>
      <c r="AA220" s="2" t="str">
        <f>if(isblank(rawdata!AB220),"",if(countif(Mappings!$A$6:$A$250,"="&amp;rawdata!AB220)&gt;0,vlookup(rawdata!AB220,Mappings!$A$6:$B$250,2,false),rawdata!AB220))</f>
        <v/>
      </c>
    </row>
    <row r="221">
      <c r="B221" s="2" t="str">
        <f>rawdata!C221</f>
        <v>In Pursuit of Freedom</v>
      </c>
      <c r="C221" s="2" t="str">
        <f>rawdata!D221</f>
        <v>Potion</v>
      </c>
      <c r="D221" s="2" t="str">
        <f>rawdata!E221</f>
        <v>Nearly one third of Brooklyn was populated by slaves in the 1800s, and much of the story has been left untold. In Pursuit of Freedom uncovers much of the lost history and brings new voice and perspective to the on going question, "What is Freedom?"</v>
      </c>
      <c r="E221" s="11" t="str">
        <f>rawdata!F221</f>
        <v>http://www.potiondesign.com/project/in-pursuit-of-freedom/</v>
      </c>
      <c r="F221" s="2" t="str">
        <f>rawdata!G221</f>
        <v/>
      </c>
      <c r="G221" s="2" t="str">
        <f>rawdata!H221</f>
        <v>2014</v>
      </c>
      <c r="H221" s="2" t="str">
        <f>rawdata!I221</f>
        <v>Brooklyn, NY, USA</v>
      </c>
      <c r="I221" s="2" t="str">
        <f>if(isblank(rawdata!J221),"",if(countif(Mappings!$A$6:$A$250,"="&amp;rawdata!J221)&gt;0,vlookup(rawdata!J221,Mappings!$A$6:$B$250,2,false),rawdata!J221))</f>
        <v>form_interactive</v>
      </c>
      <c r="J221" s="2" t="str">
        <f>if(isblank(rawdata!K221),"",if(countif(Mappings!$A$6:$A$250,"="&amp;rawdata!K221)&gt;0,vlookup(rawdata!K221,Mappings!$A$6:$B$250,2,false),rawdata!K221))</f>
        <v>gear_screen</v>
      </c>
      <c r="K221" s="2" t="str">
        <f>if(isblank(rawdata!L221),"",if(countif(Mappings!$A$6:$A$250,"="&amp;rawdata!L221)&gt;0,vlookup(rawdata!L221,Mappings!$A$6:$B$250,2,false),rawdata!L221))</f>
        <v>type_commercial</v>
      </c>
      <c r="L221" s="2" t="str">
        <f>if(isblank(rawdata!M221),"",if(countif(Mappings!$A$6:$A$250,"="&amp;rawdata!M221)&gt;0,vlookup(rawdata!M221,Mappings!$A$6:$B$250,2,false),rawdata!M221))</f>
        <v>function_touch</v>
      </c>
      <c r="M221" s="2" t="str">
        <f>if(isblank(rawdata!N221),"",if(countif(Mappings!$A$6:$A$250,"="&amp;rawdata!N221)&gt;0,vlookup(rawdata!N221,Mappings!$A$6:$B$250,2,false),rawdata!N221))</f>
        <v>form_installation</v>
      </c>
      <c r="N221" s="2" t="str">
        <f>if(isblank(rawdata!O221),"",if(countif(Mappings!$A$6:$A$250,"="&amp;rawdata!O221)&gt;0,vlookup(rawdata!O221,Mappings!$A$6:$B$250,2,false),rawdata!O221))</f>
        <v>form_projection</v>
      </c>
      <c r="O221" s="2" t="str">
        <f>if(isblank(rawdata!P221),"",if(countif(Mappings!$A$6:$A$250,"="&amp;rawdata!P221)&gt;0,vlookup(rawdata!P221,Mappings!$A$6:$B$250,2,false),rawdata!P221))</f>
        <v>gear_projector</v>
      </c>
      <c r="P221" s="2" t="str">
        <f>if(isblank(rawdata!Q221),"",if(countif(Mappings!$A$6:$A$250,"="&amp;rawdata!Q221)&gt;0,vlookup(rawdata!Q221,Mappings!$A$6:$B$250,2,false),rawdata!Q221))</f>
        <v>theme_historic</v>
      </c>
      <c r="Q221" s="2" t="str">
        <f>if(isblank(rawdata!R221),"",if(countif(Mappings!$A$6:$A$250,"="&amp;rawdata!R221)&gt;0,vlookup(rawdata!R221,Mappings!$A$6:$B$250,2,false),rawdata!R221))</f>
        <v>tech_screen</v>
      </c>
      <c r="R221" s="2" t="str">
        <f>if(isblank(rawdata!S221),"",if(countif(Mappings!$A$6:$A$250,"="&amp;rawdata!S221)&gt;0,vlookup(rawdata!S221,Mappings!$A$6:$B$250,2,false),rawdata!S221))</f>
        <v/>
      </c>
      <c r="S221" s="2" t="str">
        <f>if(isblank(rawdata!T221),"",if(countif(Mappings!$A$6:$A$250,"="&amp;rawdata!T221)&gt;0,vlookup(rawdata!T221,Mappings!$A$6:$B$250,2,false),rawdata!T221))</f>
        <v/>
      </c>
      <c r="T221" s="2" t="str">
        <f>if(isblank(rawdata!U221),"",if(countif(Mappings!$A$6:$A$250,"="&amp;rawdata!U221)&gt;0,vlookup(rawdata!U221,Mappings!$A$6:$B$250,2,false),rawdata!U221))</f>
        <v/>
      </c>
      <c r="U221" s="2" t="str">
        <f>if(isblank(rawdata!V221),"",if(countif(Mappings!$A$6:$A$250,"="&amp;rawdata!V221)&gt;0,vlookup(rawdata!V221,Mappings!$A$6:$B$250,2,false),rawdata!V221))</f>
        <v/>
      </c>
      <c r="V221" s="2" t="str">
        <f>if(isblank(rawdata!W221),"",if(countif(Mappings!$A$6:$A$250,"="&amp;rawdata!W221)&gt;0,vlookup(rawdata!W221,Mappings!$A$6:$B$250,2,false),rawdata!W221))</f>
        <v/>
      </c>
      <c r="W221" s="2" t="str">
        <f>if(isblank(rawdata!X221),"",if(countif(Mappings!$A$6:$A$250,"="&amp;rawdata!X221)&gt;0,vlookup(rawdata!X221,Mappings!$A$6:$B$250,2,false),rawdata!X221))</f>
        <v/>
      </c>
      <c r="X221" s="2" t="str">
        <f>if(isblank(rawdata!Y221),"",if(countif(Mappings!$A$6:$A$250,"="&amp;rawdata!Y221)&gt;0,vlookup(rawdata!Y221,Mappings!$A$6:$B$250,2,false),rawdata!Y221))</f>
        <v/>
      </c>
      <c r="Y221" s="2" t="str">
        <f>if(isblank(rawdata!Z221),"",if(countif(Mappings!$A$6:$A$250,"="&amp;rawdata!Z221)&gt;0,vlookup(rawdata!Z221,Mappings!$A$6:$B$250,2,false),rawdata!Z221))</f>
        <v/>
      </c>
      <c r="Z221" s="2" t="str">
        <f>if(isblank(rawdata!AA221),"",if(countif(Mappings!$A$6:$A$250,"="&amp;rawdata!AA221)&gt;0,vlookup(rawdata!AA221,Mappings!$A$6:$B$250,2,false),rawdata!AA221))</f>
        <v/>
      </c>
      <c r="AA221" s="2" t="str">
        <f>if(isblank(rawdata!AB221),"",if(countif(Mappings!$A$6:$A$250,"="&amp;rawdata!AB221)&gt;0,vlookup(rawdata!AB221,Mappings!$A$6:$B$250,2,false),rawdata!AB221))</f>
        <v/>
      </c>
    </row>
    <row r="222">
      <c r="B222" s="2" t="str">
        <f>rawdata!C222</f>
        <v>Tours App</v>
      </c>
      <c r="C222" s="2" t="str">
        <f>rawdata!D222</f>
        <v>Potion</v>
      </c>
      <c r="D222" s="2" t="str">
        <f>rawdata!E222</f>
        <v>Potion was appointed to create a smartphone app on iOS and Android to provide visitors with a tool for navigating through this vast collection at their own pace, and following their own routes.</v>
      </c>
      <c r="E222" s="11" t="str">
        <f>rawdata!F222</f>
        <v>http://www.potiondesign.com/project/tours-app/</v>
      </c>
      <c r="F222" s="2" t="str">
        <f>rawdata!G222</f>
        <v/>
      </c>
      <c r="G222" s="2" t="str">
        <f>rawdata!H222</f>
        <v>2014</v>
      </c>
      <c r="H222" s="2" t="str">
        <f>rawdata!I222</f>
        <v>New York, USA</v>
      </c>
      <c r="I222" s="2" t="str">
        <f>if(isblank(rawdata!J222),"",if(countif(Mappings!$A$6:$A$250,"="&amp;rawdata!J222)&gt;0,vlookup(rawdata!J222,Mappings!$A$6:$B$250,2,false),rawdata!J222))</f>
        <v>form_interactive</v>
      </c>
      <c r="J222" s="2" t="str">
        <f>if(isblank(rawdata!K222),"",if(countif(Mappings!$A$6:$A$250,"="&amp;rawdata!K222)&gt;0,vlookup(rawdata!K222,Mappings!$A$6:$B$250,2,false),rawdata!K222))</f>
        <v>gear_screen</v>
      </c>
      <c r="K222" s="2" t="str">
        <f>if(isblank(rawdata!L222),"",if(countif(Mappings!$A$6:$A$250,"="&amp;rawdata!L222)&gt;0,vlookup(rawdata!L222,Mappings!$A$6:$B$250,2,false),rawdata!L222))</f>
        <v>type_commercial</v>
      </c>
      <c r="L222" s="2" t="str">
        <f>if(isblank(rawdata!M222),"",if(countif(Mappings!$A$6:$A$250,"="&amp;rawdata!M222)&gt;0,vlookup(rawdata!M222,Mappings!$A$6:$B$250,2,false),rawdata!M222))</f>
        <v>function_touch</v>
      </c>
      <c r="M222" s="2" t="str">
        <f>if(isblank(rawdata!N222),"",if(countif(Mappings!$A$6:$A$250,"="&amp;rawdata!N222)&gt;0,vlookup(rawdata!N222,Mappings!$A$6:$B$250,2,false),rawdata!N222))</f>
        <v>form_app</v>
      </c>
      <c r="N222" s="2" t="str">
        <f>if(isblank(rawdata!O222),"",if(countif(Mappings!$A$6:$A$250,"="&amp;rawdata!O222)&gt;0,vlookup(rawdata!O222,Mappings!$A$6:$B$250,2,false),rawdata!O222))</f>
        <v>theme_historical</v>
      </c>
      <c r="O222" s="2" t="str">
        <f>if(isblank(rawdata!P222),"",if(countif(Mappings!$A$6:$A$250,"="&amp;rawdata!P222)&gt;0,vlookup(rawdata!P222,Mappings!$A$6:$B$250,2,false),rawdata!P222))</f>
        <v>tech_screen</v>
      </c>
      <c r="P222" s="2" t="str">
        <f>if(isblank(rawdata!Q222),"",if(countif(Mappings!$A$6:$A$250,"="&amp;rawdata!Q222)&gt;0,vlookup(rawdata!Q222,Mappings!$A$6:$B$250,2,false),rawdata!Q222))</f>
        <v/>
      </c>
      <c r="Q222" s="2" t="str">
        <f>if(isblank(rawdata!R222),"",if(countif(Mappings!$A$6:$A$250,"="&amp;rawdata!R222)&gt;0,vlookup(rawdata!R222,Mappings!$A$6:$B$250,2,false),rawdata!R222))</f>
        <v/>
      </c>
      <c r="R222" s="2" t="str">
        <f>if(isblank(rawdata!S222),"",if(countif(Mappings!$A$6:$A$250,"="&amp;rawdata!S222)&gt;0,vlookup(rawdata!S222,Mappings!$A$6:$B$250,2,false),rawdata!S222))</f>
        <v/>
      </c>
      <c r="S222" s="2" t="str">
        <f>if(isblank(rawdata!T222),"",if(countif(Mappings!$A$6:$A$250,"="&amp;rawdata!T222)&gt;0,vlookup(rawdata!T222,Mappings!$A$6:$B$250,2,false),rawdata!T222))</f>
        <v/>
      </c>
      <c r="T222" s="2" t="str">
        <f>if(isblank(rawdata!U222),"",if(countif(Mappings!$A$6:$A$250,"="&amp;rawdata!U222)&gt;0,vlookup(rawdata!U222,Mappings!$A$6:$B$250,2,false),rawdata!U222))</f>
        <v/>
      </c>
      <c r="U222" s="2" t="str">
        <f>if(isblank(rawdata!V222),"",if(countif(Mappings!$A$6:$A$250,"="&amp;rawdata!V222)&gt;0,vlookup(rawdata!V222,Mappings!$A$6:$B$250,2,false),rawdata!V222))</f>
        <v/>
      </c>
      <c r="V222" s="2" t="str">
        <f>if(isblank(rawdata!W222),"",if(countif(Mappings!$A$6:$A$250,"="&amp;rawdata!W222)&gt;0,vlookup(rawdata!W222,Mappings!$A$6:$B$250,2,false),rawdata!W222))</f>
        <v/>
      </c>
      <c r="W222" s="2" t="str">
        <f>if(isblank(rawdata!X222),"",if(countif(Mappings!$A$6:$A$250,"="&amp;rawdata!X222)&gt;0,vlookup(rawdata!X222,Mappings!$A$6:$B$250,2,false),rawdata!X222))</f>
        <v/>
      </c>
      <c r="X222" s="2" t="str">
        <f>if(isblank(rawdata!Y222),"",if(countif(Mappings!$A$6:$A$250,"="&amp;rawdata!Y222)&gt;0,vlookup(rawdata!Y222,Mappings!$A$6:$B$250,2,false),rawdata!Y222))</f>
        <v/>
      </c>
      <c r="Y222" s="2" t="str">
        <f>if(isblank(rawdata!Z222),"",if(countif(Mappings!$A$6:$A$250,"="&amp;rawdata!Z222)&gt;0,vlookup(rawdata!Z222,Mappings!$A$6:$B$250,2,false),rawdata!Z222))</f>
        <v/>
      </c>
      <c r="Z222" s="2" t="str">
        <f>if(isblank(rawdata!AA222),"",if(countif(Mappings!$A$6:$A$250,"="&amp;rawdata!AA222)&gt;0,vlookup(rawdata!AA222,Mappings!$A$6:$B$250,2,false),rawdata!AA222))</f>
        <v/>
      </c>
      <c r="AA222" s="2" t="str">
        <f>if(isblank(rawdata!AB222),"",if(countif(Mappings!$A$6:$A$250,"="&amp;rawdata!AB222)&gt;0,vlookup(rawdata!AB222,Mappings!$A$6:$B$250,2,false),rawdata!AB222))</f>
        <v/>
      </c>
    </row>
    <row r="223">
      <c r="B223" s="2" t="str">
        <f>rawdata!C223</f>
        <v>Future Energy</v>
      </c>
      <c r="C223" s="2" t="str">
        <f>rawdata!D223</f>
        <v>Potion</v>
      </c>
      <c r="D223" s="2" t="str">
        <f>rawdata!E223</f>
        <v>Future Energy Chicago is an all-digital, immersive gaming environment that gives audiences control over the direction the world is moving, by offering students and citizens the tools for making smart decisions to save Chicago’s future. </v>
      </c>
      <c r="E223" s="11" t="str">
        <f>rawdata!F223</f>
        <v>http://www.potiondesign.com/project/future-energy/</v>
      </c>
      <c r="F223" s="2" t="str">
        <f>rawdata!G223</f>
        <v/>
      </c>
      <c r="G223" s="2" t="str">
        <f>rawdata!H223</f>
        <v>2013</v>
      </c>
      <c r="H223" s="2" t="str">
        <f>rawdata!I223</f>
        <v>Chicago, USA</v>
      </c>
      <c r="I223" s="2" t="str">
        <f>if(isblank(rawdata!J223),"",if(countif(Mappings!$A$6:$A$250,"="&amp;rawdata!J223)&gt;0,vlookup(rawdata!J223,Mappings!$A$6:$B$250,2,false),rawdata!J223))</f>
        <v>form_interactive</v>
      </c>
      <c r="J223" s="2" t="str">
        <f>if(isblank(rawdata!K223),"",if(countif(Mappings!$A$6:$A$250,"="&amp;rawdata!K223)&gt;0,vlookup(rawdata!K223,Mappings!$A$6:$B$250,2,false),rawdata!K223))</f>
        <v>gear_screen</v>
      </c>
      <c r="K223" s="2" t="str">
        <f>if(isblank(rawdata!L223),"",if(countif(Mappings!$A$6:$A$250,"="&amp;rawdata!L223)&gt;0,vlookup(rawdata!L223,Mappings!$A$6:$B$250,2,false),rawdata!L223))</f>
        <v>type_commercial</v>
      </c>
      <c r="L223" s="2" t="str">
        <f>if(isblank(rawdata!M223),"",if(countif(Mappings!$A$6:$A$250,"="&amp;rawdata!M223)&gt;0,vlookup(rawdata!M223,Mappings!$A$6:$B$250,2,false),rawdata!M223))</f>
        <v>function_touch</v>
      </c>
      <c r="M223" s="2" t="str">
        <f>if(isblank(rawdata!N223),"",if(countif(Mappings!$A$6:$A$250,"="&amp;rawdata!N223)&gt;0,vlookup(rawdata!N223,Mappings!$A$6:$B$250,2,false),rawdata!N223))</f>
        <v>form_installation</v>
      </c>
      <c r="N223" s="2" t="str">
        <f>if(isblank(rawdata!O223),"",if(countif(Mappings!$A$6:$A$250,"="&amp;rawdata!O223)&gt;0,vlookup(rawdata!O223,Mappings!$A$6:$B$250,2,false),rawdata!O223))</f>
        <v>form_projection</v>
      </c>
      <c r="O223" s="2" t="str">
        <f>if(isblank(rawdata!P223),"",if(countif(Mappings!$A$6:$A$250,"="&amp;rawdata!P223)&gt;0,vlookup(rawdata!P223,Mappings!$A$6:$B$250,2,false),rawdata!P223))</f>
        <v>gear_projector</v>
      </c>
      <c r="P223" s="2" t="str">
        <f>if(isblank(rawdata!Q223),"",if(countif(Mappings!$A$6:$A$250,"="&amp;rawdata!Q223)&gt;0,vlookup(rawdata!Q223,Mappings!$A$6:$B$250,2,false),rawdata!Q223))</f>
        <v>theme_tech</v>
      </c>
      <c r="Q223" s="2" t="str">
        <f>if(isblank(rawdata!R223),"",if(countif(Mappings!$A$6:$A$250,"="&amp;rawdata!R223)&gt;0,vlookup(rawdata!R223,Mappings!$A$6:$B$250,2,false),rawdata!R223))</f>
        <v>tech_screen</v>
      </c>
      <c r="R223" s="2" t="str">
        <f>if(isblank(rawdata!S223),"",if(countif(Mappings!$A$6:$A$250,"="&amp;rawdata!S223)&gt;0,vlookup(rawdata!S223,Mappings!$A$6:$B$250,2,false),rawdata!S223))</f>
        <v/>
      </c>
      <c r="S223" s="2" t="str">
        <f>if(isblank(rawdata!T223),"",if(countif(Mappings!$A$6:$A$250,"="&amp;rawdata!T223)&gt;0,vlookup(rawdata!T223,Mappings!$A$6:$B$250,2,false),rawdata!T223))</f>
        <v/>
      </c>
      <c r="T223" s="2" t="str">
        <f>if(isblank(rawdata!U223),"",if(countif(Mappings!$A$6:$A$250,"="&amp;rawdata!U223)&gt;0,vlookup(rawdata!U223,Mappings!$A$6:$B$250,2,false),rawdata!U223))</f>
        <v/>
      </c>
      <c r="U223" s="2" t="str">
        <f>if(isblank(rawdata!V223),"",if(countif(Mappings!$A$6:$A$250,"="&amp;rawdata!V223)&gt;0,vlookup(rawdata!V223,Mappings!$A$6:$B$250,2,false),rawdata!V223))</f>
        <v/>
      </c>
      <c r="V223" s="2" t="str">
        <f>if(isblank(rawdata!W223),"",if(countif(Mappings!$A$6:$A$250,"="&amp;rawdata!W223)&gt;0,vlookup(rawdata!W223,Mappings!$A$6:$B$250,2,false),rawdata!W223))</f>
        <v/>
      </c>
      <c r="W223" s="2" t="str">
        <f>if(isblank(rawdata!X223),"",if(countif(Mappings!$A$6:$A$250,"="&amp;rawdata!X223)&gt;0,vlookup(rawdata!X223,Mappings!$A$6:$B$250,2,false),rawdata!X223))</f>
        <v/>
      </c>
      <c r="X223" s="2" t="str">
        <f>if(isblank(rawdata!Y223),"",if(countif(Mappings!$A$6:$A$250,"="&amp;rawdata!Y223)&gt;0,vlookup(rawdata!Y223,Mappings!$A$6:$B$250,2,false),rawdata!Y223))</f>
        <v/>
      </c>
      <c r="Y223" s="2" t="str">
        <f>if(isblank(rawdata!Z223),"",if(countif(Mappings!$A$6:$A$250,"="&amp;rawdata!Z223)&gt;0,vlookup(rawdata!Z223,Mappings!$A$6:$B$250,2,false),rawdata!Z223))</f>
        <v/>
      </c>
      <c r="Z223" s="2" t="str">
        <f>if(isblank(rawdata!AA223),"",if(countif(Mappings!$A$6:$A$250,"="&amp;rawdata!AA223)&gt;0,vlookup(rawdata!AA223,Mappings!$A$6:$B$250,2,false),rawdata!AA223))</f>
        <v/>
      </c>
      <c r="AA223" s="2" t="str">
        <f>if(isblank(rawdata!AB223),"",if(countif(Mappings!$A$6:$A$250,"="&amp;rawdata!AB223)&gt;0,vlookup(rawdata!AB223,Mappings!$A$6:$B$250,2,false),rawdata!AB223))</f>
        <v/>
      </c>
    </row>
    <row r="224">
      <c r="B224" s="2" t="str">
        <f>rawdata!C224</f>
        <v>Interaction of Color</v>
      </c>
      <c r="C224" s="2" t="str">
        <f>rawdata!D224</f>
        <v>Potion</v>
      </c>
      <c r="D224" s="2" t="str">
        <f>rawdata!E224</f>
        <v>The Interaction of Color app brings Josef Albers’s masterwork to the digital realm. Originally published in 1963, Interaction of Color</v>
      </c>
      <c r="E224" s="11" t="str">
        <f>rawdata!F224</f>
        <v>http://www.potiondesign.com/project/interaction-of-color/</v>
      </c>
      <c r="F224" s="2" t="str">
        <f>rawdata!G224</f>
        <v/>
      </c>
      <c r="G224" s="2" t="str">
        <f>rawdata!H224</f>
        <v>2013</v>
      </c>
      <c r="H224" s="2" t="str">
        <f>rawdata!I224</f>
        <v>New York, USA</v>
      </c>
      <c r="I224" s="2" t="str">
        <f>if(isblank(rawdata!J224),"",if(countif(Mappings!$A$6:$A$250,"="&amp;rawdata!J224)&gt;0,vlookup(rawdata!J224,Mappings!$A$6:$B$250,2,false),rawdata!J224))</f>
        <v>form_interactive</v>
      </c>
      <c r="J224" s="2" t="str">
        <f>if(isblank(rawdata!K224),"",if(countif(Mappings!$A$6:$A$250,"="&amp;rawdata!K224)&gt;0,vlookup(rawdata!K224,Mappings!$A$6:$B$250,2,false),rawdata!K224))</f>
        <v>gear_screen</v>
      </c>
      <c r="K224" s="2" t="str">
        <f>if(isblank(rawdata!L224),"",if(countif(Mappings!$A$6:$A$250,"="&amp;rawdata!L224)&gt;0,vlookup(rawdata!L224,Mappings!$A$6:$B$250,2,false),rawdata!L224))</f>
        <v>type_commercial</v>
      </c>
      <c r="L224" s="2" t="str">
        <f>if(isblank(rawdata!M224),"",if(countif(Mappings!$A$6:$A$250,"="&amp;rawdata!M224)&gt;0,vlookup(rawdata!M224,Mappings!$A$6:$B$250,2,false),rawdata!M224))</f>
        <v>function_touch</v>
      </c>
      <c r="M224" s="2" t="str">
        <f>if(isblank(rawdata!N224),"",if(countif(Mappings!$A$6:$A$250,"="&amp;rawdata!N224)&gt;0,vlookup(rawdata!N224,Mappings!$A$6:$B$250,2,false),rawdata!N224))</f>
        <v>form_app</v>
      </c>
      <c r="N224" s="2" t="str">
        <f>if(isblank(rawdata!O224),"",if(countif(Mappings!$A$6:$A$250,"="&amp;rawdata!O224)&gt;0,vlookup(rawdata!O224,Mappings!$A$6:$B$250,2,false),rawdata!O224))</f>
        <v>theme_tech</v>
      </c>
      <c r="O224" s="2" t="str">
        <f>if(isblank(rawdata!P224),"",if(countif(Mappings!$A$6:$A$250,"="&amp;rawdata!P224)&gt;0,vlookup(rawdata!P224,Mappings!$A$6:$B$250,2,false),rawdata!P224))</f>
        <v>tech_screen</v>
      </c>
      <c r="P224" s="2" t="str">
        <f>if(isblank(rawdata!Q224),"",if(countif(Mappings!$A$6:$A$250,"="&amp;rawdata!Q224)&gt;0,vlookup(rawdata!Q224,Mappings!$A$6:$B$250,2,false),rawdata!Q224))</f>
        <v/>
      </c>
      <c r="Q224" s="2" t="str">
        <f>if(isblank(rawdata!R224),"",if(countif(Mappings!$A$6:$A$250,"="&amp;rawdata!R224)&gt;0,vlookup(rawdata!R224,Mappings!$A$6:$B$250,2,false),rawdata!R224))</f>
        <v/>
      </c>
      <c r="R224" s="2" t="str">
        <f>if(isblank(rawdata!S224),"",if(countif(Mappings!$A$6:$A$250,"="&amp;rawdata!S224)&gt;0,vlookup(rawdata!S224,Mappings!$A$6:$B$250,2,false),rawdata!S224))</f>
        <v/>
      </c>
      <c r="S224" s="2" t="str">
        <f>if(isblank(rawdata!T224),"",if(countif(Mappings!$A$6:$A$250,"="&amp;rawdata!T224)&gt;0,vlookup(rawdata!T224,Mappings!$A$6:$B$250,2,false),rawdata!T224))</f>
        <v/>
      </c>
      <c r="T224" s="2" t="str">
        <f>if(isblank(rawdata!U224),"",if(countif(Mappings!$A$6:$A$250,"="&amp;rawdata!U224)&gt;0,vlookup(rawdata!U224,Mappings!$A$6:$B$250,2,false),rawdata!U224))</f>
        <v/>
      </c>
      <c r="U224" s="2" t="str">
        <f>if(isblank(rawdata!V224),"",if(countif(Mappings!$A$6:$A$250,"="&amp;rawdata!V224)&gt;0,vlookup(rawdata!V224,Mappings!$A$6:$B$250,2,false),rawdata!V224))</f>
        <v/>
      </c>
      <c r="V224" s="2" t="str">
        <f>if(isblank(rawdata!W224),"",if(countif(Mappings!$A$6:$A$250,"="&amp;rawdata!W224)&gt;0,vlookup(rawdata!W224,Mappings!$A$6:$B$250,2,false),rawdata!W224))</f>
        <v/>
      </c>
      <c r="W224" s="2" t="str">
        <f>if(isblank(rawdata!X224),"",if(countif(Mappings!$A$6:$A$250,"="&amp;rawdata!X224)&gt;0,vlookup(rawdata!X224,Mappings!$A$6:$B$250,2,false),rawdata!X224))</f>
        <v/>
      </c>
      <c r="X224" s="2" t="str">
        <f>if(isblank(rawdata!Y224),"",if(countif(Mappings!$A$6:$A$250,"="&amp;rawdata!Y224)&gt;0,vlookup(rawdata!Y224,Mappings!$A$6:$B$250,2,false),rawdata!Y224))</f>
        <v/>
      </c>
      <c r="Y224" s="2" t="str">
        <f>if(isblank(rawdata!Z224),"",if(countif(Mappings!$A$6:$A$250,"="&amp;rawdata!Z224)&gt;0,vlookup(rawdata!Z224,Mappings!$A$6:$B$250,2,false),rawdata!Z224))</f>
        <v/>
      </c>
      <c r="Z224" s="2" t="str">
        <f>if(isblank(rawdata!AA224),"",if(countif(Mappings!$A$6:$A$250,"="&amp;rawdata!AA224)&gt;0,vlookup(rawdata!AA224,Mappings!$A$6:$B$250,2,false),rawdata!AA224))</f>
        <v/>
      </c>
      <c r="AA224" s="2" t="str">
        <f>if(isblank(rawdata!AB224),"",if(countif(Mappings!$A$6:$A$250,"="&amp;rawdata!AB224)&gt;0,vlookup(rawdata!AB224,Mappings!$A$6:$B$250,2,false),rawdata!AB224))</f>
        <v/>
      </c>
    </row>
    <row r="225">
      <c r="B225" s="2" t="str">
        <f>rawdata!C225</f>
        <v>Shop Life</v>
      </c>
      <c r="C225" s="2" t="str">
        <f>rawdata!D225</f>
        <v>Potion</v>
      </c>
      <c r="D225" s="2" t="str">
        <f>rawdata!E225</f>
        <v>Shop Life exists at the intersection of culture and commerce. Working closely with the Tenement Museum, Potion designed an interactive counter where products tell the stories of the shops that once sold them.</v>
      </c>
      <c r="E225" s="11" t="str">
        <f>rawdata!F225</f>
        <v>http://www.potiondesign.com/project/shop-life/</v>
      </c>
      <c r="F225" s="2" t="str">
        <f>rawdata!G225</f>
        <v/>
      </c>
      <c r="G225" s="2" t="str">
        <f>rawdata!H225</f>
        <v>2012</v>
      </c>
      <c r="H225" s="2" t="str">
        <f>rawdata!I225</f>
        <v>New York, USA</v>
      </c>
      <c r="I225" s="2" t="str">
        <f>if(isblank(rawdata!J225),"",if(countif(Mappings!$A$6:$A$250,"="&amp;rawdata!J225)&gt;0,vlookup(rawdata!J225,Mappings!$A$6:$B$250,2,false),rawdata!J225))</f>
        <v>form_interactive</v>
      </c>
      <c r="J225" s="2" t="str">
        <f>if(isblank(rawdata!K225),"",if(countif(Mappings!$A$6:$A$250,"="&amp;rawdata!K225)&gt;0,vlookup(rawdata!K225,Mappings!$A$6:$B$250,2,false),rawdata!K225))</f>
        <v>gear_screen</v>
      </c>
      <c r="K225" s="2" t="str">
        <f>if(isblank(rawdata!L225),"",if(countif(Mappings!$A$6:$A$250,"="&amp;rawdata!L225)&gt;0,vlookup(rawdata!L225,Mappings!$A$6:$B$250,2,false),rawdata!L225))</f>
        <v>type_commercial</v>
      </c>
      <c r="L225" s="2" t="str">
        <f>if(isblank(rawdata!M225),"",if(countif(Mappings!$A$6:$A$250,"="&amp;rawdata!M225)&gt;0,vlookup(rawdata!M225,Mappings!$A$6:$B$250,2,false),rawdata!M225))</f>
        <v>function_touch</v>
      </c>
      <c r="M225" s="2" t="str">
        <f>if(isblank(rawdata!N225),"",if(countif(Mappings!$A$6:$A$250,"="&amp;rawdata!N225)&gt;0,vlookup(rawdata!N225,Mappings!$A$6:$B$250,2,false),rawdata!N225))</f>
        <v>form_installation</v>
      </c>
      <c r="N225" s="2" t="str">
        <f>if(isblank(rawdata!O225),"",if(countif(Mappings!$A$6:$A$250,"="&amp;rawdata!O225)&gt;0,vlookup(rawdata!O225,Mappings!$A$6:$B$250,2,false),rawdata!O225))</f>
        <v>form_projection</v>
      </c>
      <c r="O225" s="2" t="str">
        <f>if(isblank(rawdata!P225),"",if(countif(Mappings!$A$6:$A$250,"="&amp;rawdata!P225)&gt;0,vlookup(rawdata!P225,Mappings!$A$6:$B$250,2,false),rawdata!P225))</f>
        <v>gear_projector</v>
      </c>
      <c r="P225" s="2" t="str">
        <f>if(isblank(rawdata!Q225),"",if(countif(Mappings!$A$6:$A$250,"="&amp;rawdata!Q225)&gt;0,vlookup(rawdata!Q225,Mappings!$A$6:$B$250,2,false),rawdata!Q225))</f>
        <v>form_app</v>
      </c>
      <c r="Q225" s="2" t="str">
        <f>if(isblank(rawdata!R225),"",if(countif(Mappings!$A$6:$A$250,"="&amp;rawdata!R225)&gt;0,vlookup(rawdata!R225,Mappings!$A$6:$B$250,2,false),rawdata!R225))</f>
        <v>theme_historical</v>
      </c>
      <c r="R225" s="2" t="str">
        <f>if(isblank(rawdata!S225),"",if(countif(Mappings!$A$6:$A$250,"="&amp;rawdata!S225)&gt;0,vlookup(rawdata!S225,Mappings!$A$6:$B$250,2,false),rawdata!S225))</f>
        <v>tech_screen</v>
      </c>
      <c r="S225" s="2" t="str">
        <f>if(isblank(rawdata!T225),"",if(countif(Mappings!$A$6:$A$250,"="&amp;rawdata!T225)&gt;0,vlookup(rawdata!T225,Mappings!$A$6:$B$250,2,false),rawdata!T225))</f>
        <v/>
      </c>
      <c r="T225" s="2" t="str">
        <f>if(isblank(rawdata!U225),"",if(countif(Mappings!$A$6:$A$250,"="&amp;rawdata!U225)&gt;0,vlookup(rawdata!U225,Mappings!$A$6:$B$250,2,false),rawdata!U225))</f>
        <v/>
      </c>
      <c r="U225" s="2" t="str">
        <f>if(isblank(rawdata!V225),"",if(countif(Mappings!$A$6:$A$250,"="&amp;rawdata!V225)&gt;0,vlookup(rawdata!V225,Mappings!$A$6:$B$250,2,false),rawdata!V225))</f>
        <v/>
      </c>
      <c r="V225" s="2" t="str">
        <f>if(isblank(rawdata!W225),"",if(countif(Mappings!$A$6:$A$250,"="&amp;rawdata!W225)&gt;0,vlookup(rawdata!W225,Mappings!$A$6:$B$250,2,false),rawdata!W225))</f>
        <v/>
      </c>
      <c r="W225" s="2" t="str">
        <f>if(isblank(rawdata!X225),"",if(countif(Mappings!$A$6:$A$250,"="&amp;rawdata!X225)&gt;0,vlookup(rawdata!X225,Mappings!$A$6:$B$250,2,false),rawdata!X225))</f>
        <v/>
      </c>
      <c r="X225" s="2" t="str">
        <f>if(isblank(rawdata!Y225),"",if(countif(Mappings!$A$6:$A$250,"="&amp;rawdata!Y225)&gt;0,vlookup(rawdata!Y225,Mappings!$A$6:$B$250,2,false),rawdata!Y225))</f>
        <v/>
      </c>
      <c r="Y225" s="2" t="str">
        <f>if(isblank(rawdata!Z225),"",if(countif(Mappings!$A$6:$A$250,"="&amp;rawdata!Z225)&gt;0,vlookup(rawdata!Z225,Mappings!$A$6:$B$250,2,false),rawdata!Z225))</f>
        <v/>
      </c>
      <c r="Z225" s="2" t="str">
        <f>if(isblank(rawdata!AA225),"",if(countif(Mappings!$A$6:$A$250,"="&amp;rawdata!AA225)&gt;0,vlookup(rawdata!AA225,Mappings!$A$6:$B$250,2,false),rawdata!AA225))</f>
        <v/>
      </c>
      <c r="AA225" s="2" t="str">
        <f>if(isblank(rawdata!AB225),"",if(countif(Mappings!$A$6:$A$250,"="&amp;rawdata!AB225)&gt;0,vlookup(rawdata!AB225,Mappings!$A$6:$B$250,2,false),rawdata!AB225))</f>
        <v/>
      </c>
    </row>
    <row r="226">
      <c r="B226" s="2" t="str">
        <f>rawdata!C226</f>
        <v>Maharam Business Dashboard</v>
      </c>
      <c r="C226" s="2" t="str">
        <f>rawdata!D226</f>
        <v>Potion</v>
      </c>
      <c r="D226" s="2" t="str">
        <f>rawdata!E226</f>
        <v>Maharam, a leading textile resource for architects and interior designers, asked Potion to design a tool that could assist its sales staff with their daily tasks in the field. In response, Potion created a suite of tools collectively known as “Bruce”. The Business Tool summarizes a sales representative’s performance, displaying trends, current orders, and expenses</v>
      </c>
      <c r="E226" s="11" t="str">
        <f>rawdata!F226</f>
        <v>http://www.potiondesign.com/project/business-dashboard/</v>
      </c>
      <c r="F226" s="2" t="str">
        <f>rawdata!G226</f>
        <v/>
      </c>
      <c r="G226" s="2" t="str">
        <f>rawdata!H226</f>
        <v>2012</v>
      </c>
      <c r="H226" s="2" t="str">
        <f>rawdata!I226</f>
        <v>New York, USA</v>
      </c>
      <c r="I226" s="2" t="str">
        <f>if(isblank(rawdata!J226),"",if(countif(Mappings!$A$6:$A$250,"="&amp;rawdata!J226)&gt;0,vlookup(rawdata!J226,Mappings!$A$6:$B$250,2,false),rawdata!J226))</f>
        <v>form_interactive</v>
      </c>
      <c r="J226" s="2" t="str">
        <f>if(isblank(rawdata!K226),"",if(countif(Mappings!$A$6:$A$250,"="&amp;rawdata!K226)&gt;0,vlookup(rawdata!K226,Mappings!$A$6:$B$250,2,false),rawdata!K226))</f>
        <v>gear_screen</v>
      </c>
      <c r="K226" s="2" t="str">
        <f>if(isblank(rawdata!L226),"",if(countif(Mappings!$A$6:$A$250,"="&amp;rawdata!L226)&gt;0,vlookup(rawdata!L226,Mappings!$A$6:$B$250,2,false),rawdata!L226))</f>
        <v>type_commercial</v>
      </c>
      <c r="L226" s="2" t="str">
        <f>if(isblank(rawdata!M226),"",if(countif(Mappings!$A$6:$A$250,"="&amp;rawdata!M226)&gt;0,vlookup(rawdata!M226,Mappings!$A$6:$B$250,2,false),rawdata!M226))</f>
        <v>function_touch</v>
      </c>
      <c r="M226" s="2" t="str">
        <f>if(isblank(rawdata!N226),"",if(countif(Mappings!$A$6:$A$250,"="&amp;rawdata!N226)&gt;0,vlookup(rawdata!N226,Mappings!$A$6:$B$250,2,false),rawdata!N226))</f>
        <v>form_app</v>
      </c>
      <c r="N226" s="2" t="str">
        <f>if(isblank(rawdata!O226),"",if(countif(Mappings!$A$6:$A$250,"="&amp;rawdata!O226)&gt;0,vlookup(rawdata!O226,Mappings!$A$6:$B$250,2,false),rawdata!O226))</f>
        <v>theme_tech</v>
      </c>
      <c r="O226" s="2" t="str">
        <f>if(isblank(rawdata!P226),"",if(countif(Mappings!$A$6:$A$250,"="&amp;rawdata!P226)&gt;0,vlookup(rawdata!P226,Mappings!$A$6:$B$250,2,false),rawdata!P226))</f>
        <v>tech_screen</v>
      </c>
      <c r="P226" s="2" t="str">
        <f>if(isblank(rawdata!Q226),"",if(countif(Mappings!$A$6:$A$250,"="&amp;rawdata!Q226)&gt;0,vlookup(rawdata!Q226,Mappings!$A$6:$B$250,2,false),rawdata!Q226))</f>
        <v/>
      </c>
      <c r="Q226" s="2" t="str">
        <f>if(isblank(rawdata!R226),"",if(countif(Mappings!$A$6:$A$250,"="&amp;rawdata!R226)&gt;0,vlookup(rawdata!R226,Mappings!$A$6:$B$250,2,false),rawdata!R226))</f>
        <v/>
      </c>
      <c r="R226" s="2" t="str">
        <f>if(isblank(rawdata!S226),"",if(countif(Mappings!$A$6:$A$250,"="&amp;rawdata!S226)&gt;0,vlookup(rawdata!S226,Mappings!$A$6:$B$250,2,false),rawdata!S226))</f>
        <v/>
      </c>
      <c r="S226" s="2" t="str">
        <f>if(isblank(rawdata!T226),"",if(countif(Mappings!$A$6:$A$250,"="&amp;rawdata!T226)&gt;0,vlookup(rawdata!T226,Mappings!$A$6:$B$250,2,false),rawdata!T226))</f>
        <v/>
      </c>
      <c r="T226" s="2" t="str">
        <f>if(isblank(rawdata!U226),"",if(countif(Mappings!$A$6:$A$250,"="&amp;rawdata!U226)&gt;0,vlookup(rawdata!U226,Mappings!$A$6:$B$250,2,false),rawdata!U226))</f>
        <v/>
      </c>
      <c r="U226" s="2" t="str">
        <f>if(isblank(rawdata!V226),"",if(countif(Mappings!$A$6:$A$250,"="&amp;rawdata!V226)&gt;0,vlookup(rawdata!V226,Mappings!$A$6:$B$250,2,false),rawdata!V226))</f>
        <v/>
      </c>
      <c r="V226" s="2" t="str">
        <f>if(isblank(rawdata!W226),"",if(countif(Mappings!$A$6:$A$250,"="&amp;rawdata!W226)&gt;0,vlookup(rawdata!W226,Mappings!$A$6:$B$250,2,false),rawdata!W226))</f>
        <v/>
      </c>
      <c r="W226" s="2" t="str">
        <f>if(isblank(rawdata!X226),"",if(countif(Mappings!$A$6:$A$250,"="&amp;rawdata!X226)&gt;0,vlookup(rawdata!X226,Mappings!$A$6:$B$250,2,false),rawdata!X226))</f>
        <v/>
      </c>
      <c r="X226" s="2" t="str">
        <f>if(isblank(rawdata!Y226),"",if(countif(Mappings!$A$6:$A$250,"="&amp;rawdata!Y226)&gt;0,vlookup(rawdata!Y226,Mappings!$A$6:$B$250,2,false),rawdata!Y226))</f>
        <v/>
      </c>
      <c r="Y226" s="2" t="str">
        <f>if(isblank(rawdata!Z226),"",if(countif(Mappings!$A$6:$A$250,"="&amp;rawdata!Z226)&gt;0,vlookup(rawdata!Z226,Mappings!$A$6:$B$250,2,false),rawdata!Z226))</f>
        <v/>
      </c>
      <c r="Z226" s="2" t="str">
        <f>if(isblank(rawdata!AA226),"",if(countif(Mappings!$A$6:$A$250,"="&amp;rawdata!AA226)&gt;0,vlookup(rawdata!AA226,Mappings!$A$6:$B$250,2,false),rawdata!AA226))</f>
        <v/>
      </c>
      <c r="AA226" s="2" t="str">
        <f>if(isblank(rawdata!AB226),"",if(countif(Mappings!$A$6:$A$250,"="&amp;rawdata!AB226)&gt;0,vlookup(rawdata!AB226,Mappings!$A$6:$B$250,2,false),rawdata!AB226))</f>
        <v/>
      </c>
    </row>
    <row r="227">
      <c r="B227" s="2" t="str">
        <f>rawdata!C227</f>
        <v>Smithsonian Channel for iPad</v>
      </c>
      <c r="C227" s="2" t="str">
        <f>rawdata!D227</f>
        <v>Potion</v>
      </c>
      <c r="D227" s="2" t="str">
        <f>rawdata!E227</f>
        <v>The Smithsonian Channel for iPad app introduces an innovative way to watch, find and discover a vast collection of featured content and episodes from the Smithsonian Channel. </v>
      </c>
      <c r="E227" s="11" t="str">
        <f>rawdata!F227</f>
        <v>http://www.potiondesign.com/project/smithsonian/</v>
      </c>
      <c r="F227" s="2" t="str">
        <f>rawdata!G227</f>
        <v/>
      </c>
      <c r="G227" s="2" t="str">
        <f>rawdata!H227</f>
        <v>2012</v>
      </c>
      <c r="H227" s="2" t="str">
        <f>rawdata!I227</f>
        <v>New York, USA</v>
      </c>
      <c r="I227" s="2" t="str">
        <f>if(isblank(rawdata!J227),"",if(countif(Mappings!$A$6:$A$250,"="&amp;rawdata!J227)&gt;0,vlookup(rawdata!J227,Mappings!$A$6:$B$250,2,false),rawdata!J227))</f>
        <v>form_interactive</v>
      </c>
      <c r="J227" s="2" t="str">
        <f>if(isblank(rawdata!K227),"",if(countif(Mappings!$A$6:$A$250,"="&amp;rawdata!K227)&gt;0,vlookup(rawdata!K227,Mappings!$A$6:$B$250,2,false),rawdata!K227))</f>
        <v>gear_screen</v>
      </c>
      <c r="K227" s="2" t="str">
        <f>if(isblank(rawdata!L227),"",if(countif(Mappings!$A$6:$A$250,"="&amp;rawdata!L227)&gt;0,vlookup(rawdata!L227,Mappings!$A$6:$B$250,2,false),rawdata!L227))</f>
        <v>type_commercial</v>
      </c>
      <c r="L227" s="2" t="str">
        <f>if(isblank(rawdata!M227),"",if(countif(Mappings!$A$6:$A$250,"="&amp;rawdata!M227)&gt;0,vlookup(rawdata!M227,Mappings!$A$6:$B$250,2,false),rawdata!M227))</f>
        <v>function_touch</v>
      </c>
      <c r="M227" s="2" t="str">
        <f>if(isblank(rawdata!N227),"",if(countif(Mappings!$A$6:$A$250,"="&amp;rawdata!N227)&gt;0,vlookup(rawdata!N227,Mappings!$A$6:$B$250,2,false),rawdata!N227))</f>
        <v>form_app</v>
      </c>
      <c r="N227" s="2" t="str">
        <f>if(isblank(rawdata!O227),"",if(countif(Mappings!$A$6:$A$250,"="&amp;rawdata!O227)&gt;0,vlookup(rawdata!O227,Mappings!$A$6:$B$250,2,false),rawdata!O227))</f>
        <v>theme_tech</v>
      </c>
      <c r="O227" s="2" t="str">
        <f>if(isblank(rawdata!P227),"",if(countif(Mappings!$A$6:$A$250,"="&amp;rawdata!P227)&gt;0,vlookup(rawdata!P227,Mappings!$A$6:$B$250,2,false),rawdata!P227))</f>
        <v>tech_tablet</v>
      </c>
      <c r="P227" s="2" t="str">
        <f>if(isblank(rawdata!Q227),"",if(countif(Mappings!$A$6:$A$250,"="&amp;rawdata!Q227)&gt;0,vlookup(rawdata!Q227,Mappings!$A$6:$B$250,2,false),rawdata!Q227))</f>
        <v/>
      </c>
      <c r="Q227" s="2" t="str">
        <f>if(isblank(rawdata!R227),"",if(countif(Mappings!$A$6:$A$250,"="&amp;rawdata!R227)&gt;0,vlookup(rawdata!R227,Mappings!$A$6:$B$250,2,false),rawdata!R227))</f>
        <v/>
      </c>
      <c r="R227" s="2" t="str">
        <f>if(isblank(rawdata!S227),"",if(countif(Mappings!$A$6:$A$250,"="&amp;rawdata!S227)&gt;0,vlookup(rawdata!S227,Mappings!$A$6:$B$250,2,false),rawdata!S227))</f>
        <v/>
      </c>
      <c r="S227" s="2" t="str">
        <f>if(isblank(rawdata!T227),"",if(countif(Mappings!$A$6:$A$250,"="&amp;rawdata!T227)&gt;0,vlookup(rawdata!T227,Mappings!$A$6:$B$250,2,false),rawdata!T227))</f>
        <v/>
      </c>
      <c r="T227" s="2" t="str">
        <f>if(isblank(rawdata!U227),"",if(countif(Mappings!$A$6:$A$250,"="&amp;rawdata!U227)&gt;0,vlookup(rawdata!U227,Mappings!$A$6:$B$250,2,false),rawdata!U227))</f>
        <v/>
      </c>
      <c r="U227" s="2" t="str">
        <f>if(isblank(rawdata!V227),"",if(countif(Mappings!$A$6:$A$250,"="&amp;rawdata!V227)&gt;0,vlookup(rawdata!V227,Mappings!$A$6:$B$250,2,false),rawdata!V227))</f>
        <v/>
      </c>
      <c r="V227" s="2" t="str">
        <f>if(isblank(rawdata!W227),"",if(countif(Mappings!$A$6:$A$250,"="&amp;rawdata!W227)&gt;0,vlookup(rawdata!W227,Mappings!$A$6:$B$250,2,false),rawdata!W227))</f>
        <v/>
      </c>
      <c r="W227" s="2" t="str">
        <f>if(isblank(rawdata!X227),"",if(countif(Mappings!$A$6:$A$250,"="&amp;rawdata!X227)&gt;0,vlookup(rawdata!X227,Mappings!$A$6:$B$250,2,false),rawdata!X227))</f>
        <v/>
      </c>
      <c r="X227" s="2" t="str">
        <f>if(isblank(rawdata!Y227),"",if(countif(Mappings!$A$6:$A$250,"="&amp;rawdata!Y227)&gt;0,vlookup(rawdata!Y227,Mappings!$A$6:$B$250,2,false),rawdata!Y227))</f>
        <v/>
      </c>
      <c r="Y227" s="2" t="str">
        <f>if(isblank(rawdata!Z227),"",if(countif(Mappings!$A$6:$A$250,"="&amp;rawdata!Z227)&gt;0,vlookup(rawdata!Z227,Mappings!$A$6:$B$250,2,false),rawdata!Z227))</f>
        <v/>
      </c>
      <c r="Z227" s="2" t="str">
        <f>if(isblank(rawdata!AA227),"",if(countif(Mappings!$A$6:$A$250,"="&amp;rawdata!AA227)&gt;0,vlookup(rawdata!AA227,Mappings!$A$6:$B$250,2,false),rawdata!AA227))</f>
        <v/>
      </c>
      <c r="AA227" s="2" t="str">
        <f>if(isblank(rawdata!AB227),"",if(countif(Mappings!$A$6:$A$250,"="&amp;rawdata!AB227)&gt;0,vlookup(rawdata!AB227,Mappings!$A$6:$B$250,2,false),rawdata!AB227))</f>
        <v/>
      </c>
    </row>
    <row r="228">
      <c r="B228" s="2" t="str">
        <f>rawdata!C228</f>
        <v>Biblion: World’s Fair</v>
      </c>
      <c r="C228" s="2" t="str">
        <f>rawdata!D228</f>
        <v>Potion</v>
      </c>
      <c r="D228" s="2" t="str">
        <f>rawdata!E228</f>
        <v>Potion designed the New York Public Library’s first iPad app: Biblion—The Boundless Library to echo the serendipity found by searching through the treasures on the library’s shelves. Walking through “the stacks” at the NYPL, visitors encounter stories of various sizes, from short pamphlets, to long novels. </v>
      </c>
      <c r="E228" s="11" t="str">
        <f>rawdata!F228</f>
        <v>http://www.potiondesign.com/project/biblion/</v>
      </c>
      <c r="F228" s="2" t="str">
        <f>rawdata!G228</f>
        <v/>
      </c>
      <c r="G228" s="2" t="str">
        <f>rawdata!H228</f>
        <v>2011</v>
      </c>
      <c r="H228" s="2" t="str">
        <f>rawdata!I228</f>
        <v>New York, USA</v>
      </c>
      <c r="I228" s="2" t="str">
        <f>if(isblank(rawdata!J228),"",if(countif(Mappings!$A$6:$A$250,"="&amp;rawdata!J228)&gt;0,vlookup(rawdata!J228,Mappings!$A$6:$B$250,2,false),rawdata!J228))</f>
        <v>form_interactive</v>
      </c>
      <c r="J228" s="2" t="str">
        <f>if(isblank(rawdata!K228),"",if(countif(Mappings!$A$6:$A$250,"="&amp;rawdata!K228)&gt;0,vlookup(rawdata!K228,Mappings!$A$6:$B$250,2,false),rawdata!K228))</f>
        <v>gear_screen</v>
      </c>
      <c r="K228" s="2" t="str">
        <f>if(isblank(rawdata!L228),"",if(countif(Mappings!$A$6:$A$250,"="&amp;rawdata!L228)&gt;0,vlookup(rawdata!L228,Mappings!$A$6:$B$250,2,false),rawdata!L228))</f>
        <v>type_commercial</v>
      </c>
      <c r="L228" s="2" t="str">
        <f>if(isblank(rawdata!M228),"",if(countif(Mappings!$A$6:$A$250,"="&amp;rawdata!M228)&gt;0,vlookup(rawdata!M228,Mappings!$A$6:$B$250,2,false),rawdata!M228))</f>
        <v>function_touch</v>
      </c>
      <c r="M228" s="2" t="str">
        <f>if(isblank(rawdata!N228),"",if(countif(Mappings!$A$6:$A$250,"="&amp;rawdata!N228)&gt;0,vlookup(rawdata!N228,Mappings!$A$6:$B$250,2,false),rawdata!N228))</f>
        <v>form_app</v>
      </c>
      <c r="N228" s="2" t="str">
        <f>if(isblank(rawdata!O228),"",if(countif(Mappings!$A$6:$A$250,"="&amp;rawdata!O228)&gt;0,vlookup(rawdata!O228,Mappings!$A$6:$B$250,2,false),rawdata!O228))</f>
        <v>theme_historical</v>
      </c>
      <c r="O228" s="2" t="str">
        <f>if(isblank(rawdata!P228),"",if(countif(Mappings!$A$6:$A$250,"="&amp;rawdata!P228)&gt;0,vlookup(rawdata!P228,Mappings!$A$6:$B$250,2,false),rawdata!P228))</f>
        <v>tech_sreen</v>
      </c>
      <c r="P228" s="2" t="str">
        <f>if(isblank(rawdata!Q228),"",if(countif(Mappings!$A$6:$A$250,"="&amp;rawdata!Q228)&gt;0,vlookup(rawdata!Q228,Mappings!$A$6:$B$250,2,false),rawdata!Q228))</f>
        <v>tech_tablet</v>
      </c>
      <c r="Q228" s="2" t="str">
        <f>if(isblank(rawdata!R228),"",if(countif(Mappings!$A$6:$A$250,"="&amp;rawdata!R228)&gt;0,vlookup(rawdata!R228,Mappings!$A$6:$B$250,2,false),rawdata!R228))</f>
        <v/>
      </c>
      <c r="R228" s="2" t="str">
        <f>if(isblank(rawdata!S228),"",if(countif(Mappings!$A$6:$A$250,"="&amp;rawdata!S228)&gt;0,vlookup(rawdata!S228,Mappings!$A$6:$B$250,2,false),rawdata!S228))</f>
        <v/>
      </c>
      <c r="S228" s="2" t="str">
        <f>if(isblank(rawdata!T228),"",if(countif(Mappings!$A$6:$A$250,"="&amp;rawdata!T228)&gt;0,vlookup(rawdata!T228,Mappings!$A$6:$B$250,2,false),rawdata!T228))</f>
        <v/>
      </c>
      <c r="T228" s="2" t="str">
        <f>if(isblank(rawdata!U228),"",if(countif(Mappings!$A$6:$A$250,"="&amp;rawdata!U228)&gt;0,vlookup(rawdata!U228,Mappings!$A$6:$B$250,2,false),rawdata!U228))</f>
        <v/>
      </c>
      <c r="U228" s="2" t="str">
        <f>if(isblank(rawdata!V228),"",if(countif(Mappings!$A$6:$A$250,"="&amp;rawdata!V228)&gt;0,vlookup(rawdata!V228,Mappings!$A$6:$B$250,2,false),rawdata!V228))</f>
        <v/>
      </c>
      <c r="V228" s="2" t="str">
        <f>if(isblank(rawdata!W228),"",if(countif(Mappings!$A$6:$A$250,"="&amp;rawdata!W228)&gt;0,vlookup(rawdata!W228,Mappings!$A$6:$B$250,2,false),rawdata!W228))</f>
        <v/>
      </c>
      <c r="W228" s="2" t="str">
        <f>if(isblank(rawdata!X228),"",if(countif(Mappings!$A$6:$A$250,"="&amp;rawdata!X228)&gt;0,vlookup(rawdata!X228,Mappings!$A$6:$B$250,2,false),rawdata!X228))</f>
        <v/>
      </c>
      <c r="X228" s="2" t="str">
        <f>if(isblank(rawdata!Y228),"",if(countif(Mappings!$A$6:$A$250,"="&amp;rawdata!Y228)&gt;0,vlookup(rawdata!Y228,Mappings!$A$6:$B$250,2,false),rawdata!Y228))</f>
        <v/>
      </c>
      <c r="Y228" s="2" t="str">
        <f>if(isblank(rawdata!Z228),"",if(countif(Mappings!$A$6:$A$250,"="&amp;rawdata!Z228)&gt;0,vlookup(rawdata!Z228,Mappings!$A$6:$B$250,2,false),rawdata!Z228))</f>
        <v/>
      </c>
      <c r="Z228" s="2" t="str">
        <f>if(isblank(rawdata!AA228),"",if(countif(Mappings!$A$6:$A$250,"="&amp;rawdata!AA228)&gt;0,vlookup(rawdata!AA228,Mappings!$A$6:$B$250,2,false),rawdata!AA228))</f>
        <v/>
      </c>
      <c r="AA228" s="2" t="str">
        <f>if(isblank(rawdata!AB228),"",if(countif(Mappings!$A$6:$A$250,"="&amp;rawdata!AB228)&gt;0,vlookup(rawdata!AB228,Mappings!$A$6:$B$250,2,false),rawdata!AB228))</f>
        <v/>
      </c>
    </row>
    <row r="229">
      <c r="B229" s="2" t="str">
        <f>rawdata!C229</f>
        <v>The Future of Retail</v>
      </c>
      <c r="C229" s="2" t="str">
        <f>rawdata!D229</f>
        <v>Potion</v>
      </c>
      <c r="D229" s="2" t="str">
        <f>rawdata!E229</f>
        <v>Perch is a complete turnkey system that, when activated by a shopper’s touch, creates a groundbreaking in-store digital media and product sample experience. Perch is a compact wall-mounted projection unit that lights a tabletop display surface. </v>
      </c>
      <c r="E229" s="11" t="str">
        <f>rawdata!F229</f>
        <v>http://www.potiondesign.com/project/perch/</v>
      </c>
      <c r="F229" s="2" t="str">
        <f>rawdata!G229</f>
        <v/>
      </c>
      <c r="G229" s="2" t="str">
        <f>rawdata!H229</f>
        <v>2012</v>
      </c>
      <c r="H229" s="2" t="str">
        <f>rawdata!I229</f>
        <v>New York, USA</v>
      </c>
      <c r="I229" s="2" t="str">
        <f>if(isblank(rawdata!J229),"",if(countif(Mappings!$A$6:$A$250,"="&amp;rawdata!J229)&gt;0,vlookup(rawdata!J229,Mappings!$A$6:$B$250,2,false),rawdata!J229))</f>
        <v>form_interactive</v>
      </c>
      <c r="J229" s="2" t="str">
        <f>if(isblank(rawdata!K229),"",if(countif(Mappings!$A$6:$A$250,"="&amp;rawdata!K229)&gt;0,vlookup(rawdata!K229,Mappings!$A$6:$B$250,2,false),rawdata!K229))</f>
        <v>gear_screen</v>
      </c>
      <c r="K229" s="2" t="str">
        <f>if(isblank(rawdata!L229),"",if(countif(Mappings!$A$6:$A$250,"="&amp;rawdata!L229)&gt;0,vlookup(rawdata!L229,Mappings!$A$6:$B$250,2,false),rawdata!L229))</f>
        <v>type_commercial</v>
      </c>
      <c r="L229" s="2" t="str">
        <f>if(isblank(rawdata!M229),"",if(countif(Mappings!$A$6:$A$250,"="&amp;rawdata!M229)&gt;0,vlookup(rawdata!M229,Mappings!$A$6:$B$250,2,false),rawdata!M229))</f>
        <v>function_touch</v>
      </c>
      <c r="M229" s="2" t="str">
        <f>if(isblank(rawdata!N229),"",if(countif(Mappings!$A$6:$A$250,"="&amp;rawdata!N229)&gt;0,vlookup(rawdata!N229,Mappings!$A$6:$B$250,2,false),rawdata!N229))</f>
        <v>form_installation</v>
      </c>
      <c r="N229" s="2" t="str">
        <f>if(isblank(rawdata!O229),"",if(countif(Mappings!$A$6:$A$250,"="&amp;rawdata!O229)&gt;0,vlookup(rawdata!O229,Mappings!$A$6:$B$250,2,false),rawdata!O229))</f>
        <v>form_projection</v>
      </c>
      <c r="O229" s="2" t="str">
        <f>if(isblank(rawdata!P229),"",if(countif(Mappings!$A$6:$A$250,"="&amp;rawdata!P229)&gt;0,vlookup(rawdata!P229,Mappings!$A$6:$B$250,2,false),rawdata!P229))</f>
        <v>gear_projector</v>
      </c>
      <c r="P229" s="2" t="str">
        <f>if(isblank(rawdata!Q229),"",if(countif(Mappings!$A$6:$A$250,"="&amp;rawdata!Q229)&gt;0,vlookup(rawdata!Q229,Mappings!$A$6:$B$250,2,false),rawdata!Q229))</f>
        <v>theme_tech</v>
      </c>
      <c r="Q229" s="2" t="str">
        <f>if(isblank(rawdata!R229),"",if(countif(Mappings!$A$6:$A$250,"="&amp;rawdata!R229)&gt;0,vlookup(rawdata!R229,Mappings!$A$6:$B$250,2,false),rawdata!R229))</f>
        <v>tech_screen</v>
      </c>
      <c r="R229" s="2" t="str">
        <f>if(isblank(rawdata!S229),"",if(countif(Mappings!$A$6:$A$250,"="&amp;rawdata!S229)&gt;0,vlookup(rawdata!S229,Mappings!$A$6:$B$250,2,false),rawdata!S229))</f>
        <v/>
      </c>
      <c r="S229" s="2" t="str">
        <f>if(isblank(rawdata!T229),"",if(countif(Mappings!$A$6:$A$250,"="&amp;rawdata!T229)&gt;0,vlookup(rawdata!T229,Mappings!$A$6:$B$250,2,false),rawdata!T229))</f>
        <v/>
      </c>
      <c r="T229" s="2" t="str">
        <f>if(isblank(rawdata!U229),"",if(countif(Mappings!$A$6:$A$250,"="&amp;rawdata!U229)&gt;0,vlookup(rawdata!U229,Mappings!$A$6:$B$250,2,false),rawdata!U229))</f>
        <v/>
      </c>
      <c r="U229" s="2" t="str">
        <f>if(isblank(rawdata!V229),"",if(countif(Mappings!$A$6:$A$250,"="&amp;rawdata!V229)&gt;0,vlookup(rawdata!V229,Mappings!$A$6:$B$250,2,false),rawdata!V229))</f>
        <v/>
      </c>
      <c r="V229" s="2" t="str">
        <f>if(isblank(rawdata!W229),"",if(countif(Mappings!$A$6:$A$250,"="&amp;rawdata!W229)&gt;0,vlookup(rawdata!W229,Mappings!$A$6:$B$250,2,false),rawdata!W229))</f>
        <v/>
      </c>
      <c r="W229" s="2" t="str">
        <f>if(isblank(rawdata!X229),"",if(countif(Mappings!$A$6:$A$250,"="&amp;rawdata!X229)&gt;0,vlookup(rawdata!X229,Mappings!$A$6:$B$250,2,false),rawdata!X229))</f>
        <v/>
      </c>
      <c r="X229" s="2" t="str">
        <f>if(isblank(rawdata!Y229),"",if(countif(Mappings!$A$6:$A$250,"="&amp;rawdata!Y229)&gt;0,vlookup(rawdata!Y229,Mappings!$A$6:$B$250,2,false),rawdata!Y229))</f>
        <v/>
      </c>
      <c r="Y229" s="2" t="str">
        <f>if(isblank(rawdata!Z229),"",if(countif(Mappings!$A$6:$A$250,"="&amp;rawdata!Z229)&gt;0,vlookup(rawdata!Z229,Mappings!$A$6:$B$250,2,false),rawdata!Z229))</f>
        <v/>
      </c>
      <c r="Z229" s="2" t="str">
        <f>if(isblank(rawdata!AA229),"",if(countif(Mappings!$A$6:$A$250,"="&amp;rawdata!AA229)&gt;0,vlookup(rawdata!AA229,Mappings!$A$6:$B$250,2,false),rawdata!AA229))</f>
        <v/>
      </c>
      <c r="AA229" s="2" t="str">
        <f>if(isblank(rawdata!AB229),"",if(countif(Mappings!$A$6:$A$250,"="&amp;rawdata!AB229)&gt;0,vlookup(rawdata!AB229,Mappings!$A$6:$B$250,2,false),rawdata!AB229))</f>
        <v/>
      </c>
    </row>
    <row r="230">
      <c r="B230" s="2" t="str">
        <f>rawdata!C230</f>
        <v>Time Table</v>
      </c>
      <c r="C230" s="2" t="str">
        <f>rawdata!D230</f>
        <v>Potion</v>
      </c>
      <c r="D230" s="2" t="str">
        <f>rawdata!E230</f>
        <v>At the Brooklyn Navy Yard’s Visitor Center, the Time Table documents 400 years of American history as it has progressed through the waters of the East River and Wallabout Bay.</v>
      </c>
      <c r="E230" s="11" t="str">
        <f>rawdata!F230</f>
        <v>http://www.potiondesign.com/project/timetable/</v>
      </c>
      <c r="F230" s="2" t="str">
        <f>rawdata!G230</f>
        <v/>
      </c>
      <c r="G230" s="2" t="str">
        <f>rawdata!H230</f>
        <v>2011</v>
      </c>
      <c r="H230" s="2" t="str">
        <f>rawdata!I230</f>
        <v>Brooklyn, NY, USA</v>
      </c>
      <c r="I230" s="2" t="str">
        <f>if(isblank(rawdata!J230),"",if(countif(Mappings!$A$6:$A$250,"="&amp;rawdata!J230)&gt;0,vlookup(rawdata!J230,Mappings!$A$6:$B$250,2,false),rawdata!J230))</f>
        <v>form_interactive</v>
      </c>
      <c r="J230" s="2" t="str">
        <f>if(isblank(rawdata!K230),"",if(countif(Mappings!$A$6:$A$250,"="&amp;rawdata!K230)&gt;0,vlookup(rawdata!K230,Mappings!$A$6:$B$250,2,false),rawdata!K230))</f>
        <v>gear_screen</v>
      </c>
      <c r="K230" s="2" t="str">
        <f>if(isblank(rawdata!L230),"",if(countif(Mappings!$A$6:$A$250,"="&amp;rawdata!L230)&gt;0,vlookup(rawdata!L230,Mappings!$A$6:$B$250,2,false),rawdata!L230))</f>
        <v>type_commercial</v>
      </c>
      <c r="L230" s="2" t="str">
        <f>if(isblank(rawdata!M230),"",if(countif(Mappings!$A$6:$A$250,"="&amp;rawdata!M230)&gt;0,vlookup(rawdata!M230,Mappings!$A$6:$B$250,2,false),rawdata!M230))</f>
        <v>function_touch</v>
      </c>
      <c r="M230" s="2" t="str">
        <f>if(isblank(rawdata!N230),"",if(countif(Mappings!$A$6:$A$250,"="&amp;rawdata!N230)&gt;0,vlookup(rawdata!N230,Mappings!$A$6:$B$250,2,false),rawdata!N230))</f>
        <v>form_installation</v>
      </c>
      <c r="N230" s="2" t="str">
        <f>if(isblank(rawdata!O230),"",if(countif(Mappings!$A$6:$A$250,"="&amp;rawdata!O230)&gt;0,vlookup(rawdata!O230,Mappings!$A$6:$B$250,2,false),rawdata!O230))</f>
        <v>form_projection</v>
      </c>
      <c r="O230" s="2" t="str">
        <f>if(isblank(rawdata!P230),"",if(countif(Mappings!$A$6:$A$250,"="&amp;rawdata!P230)&gt;0,vlookup(rawdata!P230,Mappings!$A$6:$B$250,2,false),rawdata!P230))</f>
        <v>gear_projector</v>
      </c>
      <c r="P230" s="2" t="str">
        <f>if(isblank(rawdata!Q230),"",if(countif(Mappings!$A$6:$A$250,"="&amp;rawdata!Q230)&gt;0,vlookup(rawdata!Q230,Mappings!$A$6:$B$250,2,false),rawdata!Q230))</f>
        <v>theme_historical</v>
      </c>
      <c r="Q230" s="2" t="str">
        <f>if(isblank(rawdata!R230),"",if(countif(Mappings!$A$6:$A$250,"="&amp;rawdata!R230)&gt;0,vlookup(rawdata!R230,Mappings!$A$6:$B$250,2,false),rawdata!R230))</f>
        <v>tech_screen</v>
      </c>
      <c r="R230" s="2" t="str">
        <f>if(isblank(rawdata!S230),"",if(countif(Mappings!$A$6:$A$250,"="&amp;rawdata!S230)&gt;0,vlookup(rawdata!S230,Mappings!$A$6:$B$250,2,false),rawdata!S230))</f>
        <v/>
      </c>
      <c r="S230" s="2" t="str">
        <f>if(isblank(rawdata!T230),"",if(countif(Mappings!$A$6:$A$250,"="&amp;rawdata!T230)&gt;0,vlookup(rawdata!T230,Mappings!$A$6:$B$250,2,false),rawdata!T230))</f>
        <v/>
      </c>
      <c r="T230" s="2" t="str">
        <f>if(isblank(rawdata!U230),"",if(countif(Mappings!$A$6:$A$250,"="&amp;rawdata!U230)&gt;0,vlookup(rawdata!U230,Mappings!$A$6:$B$250,2,false),rawdata!U230))</f>
        <v/>
      </c>
      <c r="U230" s="2" t="str">
        <f>if(isblank(rawdata!V230),"",if(countif(Mappings!$A$6:$A$250,"="&amp;rawdata!V230)&gt;0,vlookup(rawdata!V230,Mappings!$A$6:$B$250,2,false),rawdata!V230))</f>
        <v/>
      </c>
      <c r="V230" s="2" t="str">
        <f>if(isblank(rawdata!W230),"",if(countif(Mappings!$A$6:$A$250,"="&amp;rawdata!W230)&gt;0,vlookup(rawdata!W230,Mappings!$A$6:$B$250,2,false),rawdata!W230))</f>
        <v/>
      </c>
      <c r="W230" s="2" t="str">
        <f>if(isblank(rawdata!X230),"",if(countif(Mappings!$A$6:$A$250,"="&amp;rawdata!X230)&gt;0,vlookup(rawdata!X230,Mappings!$A$6:$B$250,2,false),rawdata!X230))</f>
        <v/>
      </c>
      <c r="X230" s="2" t="str">
        <f>if(isblank(rawdata!Y230),"",if(countif(Mappings!$A$6:$A$250,"="&amp;rawdata!Y230)&gt;0,vlookup(rawdata!Y230,Mappings!$A$6:$B$250,2,false),rawdata!Y230))</f>
        <v/>
      </c>
      <c r="Y230" s="2" t="str">
        <f>if(isblank(rawdata!Z230),"",if(countif(Mappings!$A$6:$A$250,"="&amp;rawdata!Z230)&gt;0,vlookup(rawdata!Z230,Mappings!$A$6:$B$250,2,false),rawdata!Z230))</f>
        <v/>
      </c>
      <c r="Z230" s="2" t="str">
        <f>if(isblank(rawdata!AA230),"",if(countif(Mappings!$A$6:$A$250,"="&amp;rawdata!AA230)&gt;0,vlookup(rawdata!AA230,Mappings!$A$6:$B$250,2,false),rawdata!AA230))</f>
        <v/>
      </c>
      <c r="AA230" s="2" t="str">
        <f>if(isblank(rawdata!AB230),"",if(countif(Mappings!$A$6:$A$250,"="&amp;rawdata!AB230)&gt;0,vlookup(rawdata!AB230,Mappings!$A$6:$B$250,2,false),rawdata!AB230))</f>
        <v/>
      </c>
    </row>
    <row r="231">
      <c r="B231" s="2" t="str">
        <f>rawdata!C231</f>
        <v>New Amsterdam Pavilion</v>
      </c>
      <c r="C231" s="2" t="str">
        <f>rawdata!D231</f>
        <v>Potion</v>
      </c>
      <c r="D231" s="2" t="str">
        <f>rawdata!E231</f>
        <v>New Amsterdam Pavilion glass wall application was created by Potion. The new and improved way finding and information filled document. </v>
      </c>
      <c r="E231" s="11" t="str">
        <f>rawdata!F231</f>
        <v>http://www.potiondesign.com/project/new-amsterdam-pavilion/</v>
      </c>
      <c r="F231" s="2" t="str">
        <f>rawdata!G231</f>
        <v/>
      </c>
      <c r="G231" s="2" t="str">
        <f>rawdata!H231</f>
        <v>2012</v>
      </c>
      <c r="H231" s="2" t="str">
        <f>rawdata!I231</f>
        <v>New York, USA</v>
      </c>
      <c r="I231" s="2" t="str">
        <f>if(isblank(rawdata!J231),"",if(countif(Mappings!$A$6:$A$250,"="&amp;rawdata!J231)&gt;0,vlookup(rawdata!J231,Mappings!$A$6:$B$250,2,false),rawdata!J231))</f>
        <v>form_interactive</v>
      </c>
      <c r="J231" s="2" t="str">
        <f>if(isblank(rawdata!K231),"",if(countif(Mappings!$A$6:$A$250,"="&amp;rawdata!K231)&gt;0,vlookup(rawdata!K231,Mappings!$A$6:$B$250,2,false),rawdata!K231))</f>
        <v>gear_screen</v>
      </c>
      <c r="K231" s="2" t="str">
        <f>if(isblank(rawdata!L231),"",if(countif(Mappings!$A$6:$A$250,"="&amp;rawdata!L231)&gt;0,vlookup(rawdata!L231,Mappings!$A$6:$B$250,2,false),rawdata!L231))</f>
        <v>type_commercial</v>
      </c>
      <c r="L231" s="2" t="str">
        <f>if(isblank(rawdata!M231),"",if(countif(Mappings!$A$6:$A$250,"="&amp;rawdata!M231)&gt;0,vlookup(rawdata!M231,Mappings!$A$6:$B$250,2,false),rawdata!M231))</f>
        <v>function_touch</v>
      </c>
      <c r="M231" s="2" t="str">
        <f>if(isblank(rawdata!N231),"",if(countif(Mappings!$A$6:$A$250,"="&amp;rawdata!N231)&gt;0,vlookup(rawdata!N231,Mappings!$A$6:$B$250,2,false),rawdata!N231))</f>
        <v>form_installation</v>
      </c>
      <c r="N231" s="2" t="str">
        <f>if(isblank(rawdata!O231),"",if(countif(Mappings!$A$6:$A$250,"="&amp;rawdata!O231)&gt;0,vlookup(rawdata!O231,Mappings!$A$6:$B$250,2,false),rawdata!O231))</f>
        <v>theme_tech</v>
      </c>
      <c r="O231" s="2" t="str">
        <f>if(isblank(rawdata!P231),"",if(countif(Mappings!$A$6:$A$250,"="&amp;rawdata!P231)&gt;0,vlookup(rawdata!P231,Mappings!$A$6:$B$250,2,false),rawdata!P231))</f>
        <v>tech_screen</v>
      </c>
      <c r="P231" s="2" t="str">
        <f>if(isblank(rawdata!Q231),"",if(countif(Mappings!$A$6:$A$250,"="&amp;rawdata!Q231)&gt;0,vlookup(rawdata!Q231,Mappings!$A$6:$B$250,2,false),rawdata!Q231))</f>
        <v/>
      </c>
      <c r="Q231" s="2" t="str">
        <f>if(isblank(rawdata!R231),"",if(countif(Mappings!$A$6:$A$250,"="&amp;rawdata!R231)&gt;0,vlookup(rawdata!R231,Mappings!$A$6:$B$250,2,false),rawdata!R231))</f>
        <v/>
      </c>
      <c r="R231" s="2" t="str">
        <f>if(isblank(rawdata!S231),"",if(countif(Mappings!$A$6:$A$250,"="&amp;rawdata!S231)&gt;0,vlookup(rawdata!S231,Mappings!$A$6:$B$250,2,false),rawdata!S231))</f>
        <v/>
      </c>
      <c r="S231" s="2" t="str">
        <f>if(isblank(rawdata!T231),"",if(countif(Mappings!$A$6:$A$250,"="&amp;rawdata!T231)&gt;0,vlookup(rawdata!T231,Mappings!$A$6:$B$250,2,false),rawdata!T231))</f>
        <v/>
      </c>
      <c r="T231" s="2" t="str">
        <f>if(isblank(rawdata!U231),"",if(countif(Mappings!$A$6:$A$250,"="&amp;rawdata!U231)&gt;0,vlookup(rawdata!U231,Mappings!$A$6:$B$250,2,false),rawdata!U231))</f>
        <v/>
      </c>
      <c r="U231" s="2" t="str">
        <f>if(isblank(rawdata!V231),"",if(countif(Mappings!$A$6:$A$250,"="&amp;rawdata!V231)&gt;0,vlookup(rawdata!V231,Mappings!$A$6:$B$250,2,false),rawdata!V231))</f>
        <v/>
      </c>
      <c r="V231" s="2" t="str">
        <f>if(isblank(rawdata!W231),"",if(countif(Mappings!$A$6:$A$250,"="&amp;rawdata!W231)&gt;0,vlookup(rawdata!W231,Mappings!$A$6:$B$250,2,false),rawdata!W231))</f>
        <v/>
      </c>
      <c r="W231" s="2" t="str">
        <f>if(isblank(rawdata!X231),"",if(countif(Mappings!$A$6:$A$250,"="&amp;rawdata!X231)&gt;0,vlookup(rawdata!X231,Mappings!$A$6:$B$250,2,false),rawdata!X231))</f>
        <v/>
      </c>
      <c r="X231" s="2" t="str">
        <f>if(isblank(rawdata!Y231),"",if(countif(Mappings!$A$6:$A$250,"="&amp;rawdata!Y231)&gt;0,vlookup(rawdata!Y231,Mappings!$A$6:$B$250,2,false),rawdata!Y231))</f>
        <v/>
      </c>
      <c r="Y231" s="2" t="str">
        <f>if(isblank(rawdata!Z231),"",if(countif(Mappings!$A$6:$A$250,"="&amp;rawdata!Z231)&gt;0,vlookup(rawdata!Z231,Mappings!$A$6:$B$250,2,false),rawdata!Z231))</f>
        <v/>
      </c>
      <c r="Z231" s="2" t="str">
        <f>if(isblank(rawdata!AA231),"",if(countif(Mappings!$A$6:$A$250,"="&amp;rawdata!AA231)&gt;0,vlookup(rawdata!AA231,Mappings!$A$6:$B$250,2,false),rawdata!AA231))</f>
        <v/>
      </c>
      <c r="AA231" s="2" t="str">
        <f>if(isblank(rawdata!AB231),"",if(countif(Mappings!$A$6:$A$250,"="&amp;rawdata!AB231)&gt;0,vlookup(rawdata!AB231,Mappings!$A$6:$B$250,2,false),rawdata!AB231))</f>
        <v/>
      </c>
    </row>
    <row r="232">
      <c r="B232" s="2" t="str">
        <f>rawdata!C232</f>
        <v>Product Portal</v>
      </c>
      <c r="C232" s="2" t="str">
        <f>rawdata!D232</f>
        <v>Potion</v>
      </c>
      <c r="D232" s="2" t="str">
        <f>rawdata!E232</f>
        <v>As part of a complete renovation of Hamilton Sundstrand's product center, Potion designed a set of nine interactive stations that highlight the aerospace company's products from across their nine divisions. </v>
      </c>
      <c r="E232" s="11" t="str">
        <f>rawdata!F232</f>
        <v>http://www.potiondesign.com/project/productportal/</v>
      </c>
      <c r="F232" s="2" t="str">
        <f>rawdata!G232</f>
        <v/>
      </c>
      <c r="G232" s="2" t="str">
        <f>rawdata!H232</f>
        <v>2011</v>
      </c>
      <c r="H232" s="2" t="str">
        <f>rawdata!I232</f>
        <v>Connecticut, USA</v>
      </c>
      <c r="I232" s="2" t="str">
        <f>if(isblank(rawdata!J232),"",if(countif(Mappings!$A$6:$A$250,"="&amp;rawdata!J232)&gt;0,vlookup(rawdata!J232,Mappings!$A$6:$B$250,2,false),rawdata!J232))</f>
        <v>form_interactive</v>
      </c>
      <c r="J232" s="2" t="str">
        <f>if(isblank(rawdata!K232),"",if(countif(Mappings!$A$6:$A$250,"="&amp;rawdata!K232)&gt;0,vlookup(rawdata!K232,Mappings!$A$6:$B$250,2,false),rawdata!K232))</f>
        <v>gear_screen</v>
      </c>
      <c r="K232" s="2" t="str">
        <f>if(isblank(rawdata!L232),"",if(countif(Mappings!$A$6:$A$250,"="&amp;rawdata!L232)&gt;0,vlookup(rawdata!L232,Mappings!$A$6:$B$250,2,false),rawdata!L232))</f>
        <v>type_commercial</v>
      </c>
      <c r="L232" s="2" t="str">
        <f>if(isblank(rawdata!M232),"",if(countif(Mappings!$A$6:$A$250,"="&amp;rawdata!M232)&gt;0,vlookup(rawdata!M232,Mappings!$A$6:$B$250,2,false),rawdata!M232))</f>
        <v>function_touch</v>
      </c>
      <c r="M232" s="2" t="str">
        <f>if(isblank(rawdata!N232),"",if(countif(Mappings!$A$6:$A$250,"="&amp;rawdata!N232)&gt;0,vlookup(rawdata!N232,Mappings!$A$6:$B$250,2,false),rawdata!N232))</f>
        <v>form_installation</v>
      </c>
      <c r="N232" s="2" t="str">
        <f>if(isblank(rawdata!O232),"",if(countif(Mappings!$A$6:$A$250,"="&amp;rawdata!O232)&gt;0,vlookup(rawdata!O232,Mappings!$A$6:$B$250,2,false),rawdata!O232))</f>
        <v>form_projection</v>
      </c>
      <c r="O232" s="2" t="str">
        <f>if(isblank(rawdata!P232),"",if(countif(Mappings!$A$6:$A$250,"="&amp;rawdata!P232)&gt;0,vlookup(rawdata!P232,Mappings!$A$6:$B$250,2,false),rawdata!P232))</f>
        <v>gear_projector</v>
      </c>
      <c r="P232" s="2" t="str">
        <f>if(isblank(rawdata!Q232),"",if(countif(Mappings!$A$6:$A$250,"="&amp;rawdata!Q232)&gt;0,vlookup(rawdata!Q232,Mappings!$A$6:$B$250,2,false),rawdata!Q232))</f>
        <v>theme_education</v>
      </c>
      <c r="Q232" s="2" t="str">
        <f>if(isblank(rawdata!R232),"",if(countif(Mappings!$A$6:$A$250,"="&amp;rawdata!R232)&gt;0,vlookup(rawdata!R232,Mappings!$A$6:$B$250,2,false),rawdata!R232))</f>
        <v>tech_screen</v>
      </c>
      <c r="R232" s="2" t="str">
        <f>if(isblank(rawdata!S232),"",if(countif(Mappings!$A$6:$A$250,"="&amp;rawdata!S232)&gt;0,vlookup(rawdata!S232,Mappings!$A$6:$B$250,2,false),rawdata!S232))</f>
        <v/>
      </c>
      <c r="S232" s="2" t="str">
        <f>if(isblank(rawdata!T232),"",if(countif(Mappings!$A$6:$A$250,"="&amp;rawdata!T232)&gt;0,vlookup(rawdata!T232,Mappings!$A$6:$B$250,2,false),rawdata!T232))</f>
        <v/>
      </c>
      <c r="T232" s="2" t="str">
        <f>if(isblank(rawdata!U232),"",if(countif(Mappings!$A$6:$A$250,"="&amp;rawdata!U232)&gt;0,vlookup(rawdata!U232,Mappings!$A$6:$B$250,2,false),rawdata!U232))</f>
        <v/>
      </c>
      <c r="U232" s="2" t="str">
        <f>if(isblank(rawdata!V232),"",if(countif(Mappings!$A$6:$A$250,"="&amp;rawdata!V232)&gt;0,vlookup(rawdata!V232,Mappings!$A$6:$B$250,2,false),rawdata!V232))</f>
        <v/>
      </c>
      <c r="V232" s="2" t="str">
        <f>if(isblank(rawdata!W232),"",if(countif(Mappings!$A$6:$A$250,"="&amp;rawdata!W232)&gt;0,vlookup(rawdata!W232,Mappings!$A$6:$B$250,2,false),rawdata!W232))</f>
        <v/>
      </c>
      <c r="W232" s="2" t="str">
        <f>if(isblank(rawdata!X232),"",if(countif(Mappings!$A$6:$A$250,"="&amp;rawdata!X232)&gt;0,vlookup(rawdata!X232,Mappings!$A$6:$B$250,2,false),rawdata!X232))</f>
        <v/>
      </c>
      <c r="X232" s="2" t="str">
        <f>if(isblank(rawdata!Y232),"",if(countif(Mappings!$A$6:$A$250,"="&amp;rawdata!Y232)&gt;0,vlookup(rawdata!Y232,Mappings!$A$6:$B$250,2,false),rawdata!Y232))</f>
        <v/>
      </c>
      <c r="Y232" s="2" t="str">
        <f>if(isblank(rawdata!Z232),"",if(countif(Mappings!$A$6:$A$250,"="&amp;rawdata!Z232)&gt;0,vlookup(rawdata!Z232,Mappings!$A$6:$B$250,2,false),rawdata!Z232))</f>
        <v/>
      </c>
      <c r="Z232" s="2" t="str">
        <f>if(isblank(rawdata!AA232),"",if(countif(Mappings!$A$6:$A$250,"="&amp;rawdata!AA232)&gt;0,vlookup(rawdata!AA232,Mappings!$A$6:$B$250,2,false),rawdata!AA232))</f>
        <v/>
      </c>
      <c r="AA232" s="2" t="str">
        <f>if(isblank(rawdata!AB232),"",if(countif(Mappings!$A$6:$A$250,"="&amp;rawdata!AB232)&gt;0,vlookup(rawdata!AB232,Mappings!$A$6:$B$250,2,false),rawdata!AB232))</f>
        <v/>
      </c>
    </row>
    <row r="233">
      <c r="B233" s="2" t="str">
        <f>rawdata!C233</f>
        <v>The NOVIY Tables</v>
      </c>
      <c r="C233" s="2" t="str">
        <f>rawdata!D233</f>
        <v>Potion</v>
      </c>
      <c r="D233" s="2" t="str">
        <f>rawdata!E233</f>
        <v>NOVIY in Russian is a slang term for “new” that doesn’t quite have an English equivalent. It is a word that represents the zeitgeist in Moscow and serves as an apt description of the work that Potion has completed for NOVIY.</v>
      </c>
      <c r="E233" s="11" t="str">
        <f>rawdata!F233</f>
        <v>http://www.potiondesign.com/project/noviytables/</v>
      </c>
      <c r="F233" s="2" t="str">
        <f>rawdata!G233</f>
        <v/>
      </c>
      <c r="G233" s="2" t="str">
        <f>rawdata!H233</f>
        <v>2011</v>
      </c>
      <c r="H233" s="2" t="str">
        <f>rawdata!I233</f>
        <v>Moscow, Russia</v>
      </c>
      <c r="I233" s="2" t="str">
        <f>if(isblank(rawdata!J234),"",if(countif(Mappings!$A$6:$A$250,"="&amp;rawdata!J234)&gt;0,vlookup(rawdata!J234,Mappings!$A$6:$B$250,2,false),rawdata!J234))</f>
        <v>form_interactive</v>
      </c>
      <c r="J233" s="2" t="str">
        <f>if(isblank(rawdata!K234),"",if(countif(Mappings!$A$6:$A$250,"="&amp;rawdata!K234)&gt;0,vlookup(rawdata!K234,Mappings!$A$6:$B$250,2,false),rawdata!K234))</f>
        <v>gear_screen</v>
      </c>
      <c r="K233" s="2" t="str">
        <f>if(isblank(rawdata!L234),"",if(countif(Mappings!$A$6:$A$250,"="&amp;rawdata!L234)&gt;0,vlookup(rawdata!L234,Mappings!$A$6:$B$250,2,false),rawdata!L234))</f>
        <v>type_commercial</v>
      </c>
      <c r="L233" s="2" t="str">
        <f>if(isblank(rawdata!M234),"",if(countif(Mappings!$A$6:$A$250,"="&amp;rawdata!M234)&gt;0,vlookup(rawdata!M234,Mappings!$A$6:$B$250,2,false),rawdata!M234))</f>
        <v>function_touch</v>
      </c>
      <c r="M233" s="2" t="str">
        <f>if(isblank(rawdata!N234),"",if(countif(Mappings!$A$6:$A$250,"="&amp;rawdata!N234)&gt;0,vlookup(rawdata!N234,Mappings!$A$6:$B$250,2,false),rawdata!N234))</f>
        <v>form_installation</v>
      </c>
      <c r="N233" s="2" t="str">
        <f>if(isblank(rawdata!O233),"",if(countif(Mappings!$A$6:$A$250,"="&amp;rawdata!O233)&gt;0,vlookup(rawdata!O233,Mappings!$A$6:$B$250,2,false),rawdata!O233))</f>
        <v>theme_tech</v>
      </c>
      <c r="O233" s="2" t="str">
        <f>if(isblank(rawdata!P233),"",if(countif(Mappings!$A$6:$A$250,"="&amp;rawdata!P233)&gt;0,vlookup(rawdata!P233,Mappings!$A$6:$B$250,2,false),rawdata!P233))</f>
        <v>tech_screen</v>
      </c>
      <c r="P233" s="2" t="str">
        <f>if(isblank(rawdata!Q233),"",if(countif(Mappings!$A$6:$A$250,"="&amp;rawdata!Q233)&gt;0,vlookup(rawdata!Q233,Mappings!$A$6:$B$250,2,false),rawdata!Q233))</f>
        <v/>
      </c>
      <c r="Q233" s="2" t="str">
        <f>if(isblank(rawdata!R233),"",if(countif(Mappings!$A$6:$A$250,"="&amp;rawdata!R233)&gt;0,vlookup(rawdata!R233,Mappings!$A$6:$B$250,2,false),rawdata!R233))</f>
        <v/>
      </c>
      <c r="R233" s="2" t="str">
        <f>if(isblank(rawdata!S233),"",if(countif(Mappings!$A$6:$A$250,"="&amp;rawdata!S233)&gt;0,vlookup(rawdata!S233,Mappings!$A$6:$B$250,2,false),rawdata!S233))</f>
        <v/>
      </c>
      <c r="S233" s="2" t="str">
        <f>if(isblank(rawdata!T233),"",if(countif(Mappings!$A$6:$A$250,"="&amp;rawdata!T233)&gt;0,vlookup(rawdata!T233,Mappings!$A$6:$B$250,2,false),rawdata!T233))</f>
        <v/>
      </c>
      <c r="T233" s="2" t="str">
        <f>if(isblank(rawdata!U233),"",if(countif(Mappings!$A$6:$A$250,"="&amp;rawdata!U233)&gt;0,vlookup(rawdata!U233,Mappings!$A$6:$B$250,2,false),rawdata!U233))</f>
        <v/>
      </c>
      <c r="U233" s="2" t="str">
        <f>if(isblank(rawdata!V233),"",if(countif(Mappings!$A$6:$A$250,"="&amp;rawdata!V233)&gt;0,vlookup(rawdata!V233,Mappings!$A$6:$B$250,2,false),rawdata!V233))</f>
        <v/>
      </c>
      <c r="V233" s="2" t="str">
        <f>if(isblank(rawdata!W233),"",if(countif(Mappings!$A$6:$A$250,"="&amp;rawdata!W233)&gt;0,vlookup(rawdata!W233,Mappings!$A$6:$B$250,2,false),rawdata!W233))</f>
        <v/>
      </c>
      <c r="W233" s="2" t="str">
        <f>if(isblank(rawdata!X233),"",if(countif(Mappings!$A$6:$A$250,"="&amp;rawdata!X233)&gt;0,vlookup(rawdata!X233,Mappings!$A$6:$B$250,2,false),rawdata!X233))</f>
        <v/>
      </c>
      <c r="X233" s="2" t="str">
        <f>if(isblank(rawdata!Y233),"",if(countif(Mappings!$A$6:$A$250,"="&amp;rawdata!Y233)&gt;0,vlookup(rawdata!Y233,Mappings!$A$6:$B$250,2,false),rawdata!Y233))</f>
        <v/>
      </c>
      <c r="Y233" s="2" t="str">
        <f>if(isblank(rawdata!Z233),"",if(countif(Mappings!$A$6:$A$250,"="&amp;rawdata!Z233)&gt;0,vlookup(rawdata!Z233,Mappings!$A$6:$B$250,2,false),rawdata!Z233))</f>
        <v/>
      </c>
      <c r="Z233" s="2" t="str">
        <f>if(isblank(rawdata!AA233),"",if(countif(Mappings!$A$6:$A$250,"="&amp;rawdata!AA233)&gt;0,vlookup(rawdata!AA233,Mappings!$A$6:$B$250,2,false),rawdata!AA233))</f>
        <v/>
      </c>
      <c r="AA233" s="2" t="str">
        <f>if(isblank(rawdata!AB233),"",if(countif(Mappings!$A$6:$A$250,"="&amp;rawdata!AB233)&gt;0,vlookup(rawdata!AB233,Mappings!$A$6:$B$250,2,false),rawdata!AB233))</f>
        <v/>
      </c>
    </row>
    <row r="234">
      <c r="B234" s="2" t="str">
        <f>rawdata!C234</f>
        <v>Digital Floorboards</v>
      </c>
      <c r="C234" s="2" t="str">
        <f>rawdata!D234</f>
        <v>Potion</v>
      </c>
      <c r="D234" s="2" t="str">
        <f>rawdata!E234</f>
        <v>Digital Floorboards is one of four interactive installations at NOVIY, a 2500 square foot restaurant and lounge located in the heart of Moscow. Situated at the entrance of the venue, this twenty foot long reactive floor projection reflects the restaurant's unique wooden ceiling pattern designed by Russian architect Alexander Brodsky.</v>
      </c>
      <c r="E234" s="11" t="str">
        <f>rawdata!F234</f>
        <v>http://www.potiondesign.com/project/digitalfloorboards/</v>
      </c>
      <c r="F234" s="2" t="str">
        <f>rawdata!G234</f>
        <v/>
      </c>
      <c r="G234" s="2" t="str">
        <f>rawdata!H234</f>
        <v>2011</v>
      </c>
      <c r="H234" s="2" t="str">
        <f>rawdata!I234</f>
        <v>Moscow, Russia</v>
      </c>
      <c r="I234" s="2" t="str">
        <f>if(isblank(rawdata!J234),"",if(countif(Mappings!$A$6:$A$250,"="&amp;rawdata!J234)&gt;0,vlookup(rawdata!J234,Mappings!$A$6:$B$250,2,false),rawdata!J234))</f>
        <v>form_interactive</v>
      </c>
      <c r="J234" s="2" t="str">
        <f>if(isblank(rawdata!K234),"",if(countif(Mappings!$A$6:$A$250,"="&amp;rawdata!K234)&gt;0,vlookup(rawdata!K234,Mappings!$A$6:$B$250,2,false),rawdata!K234))</f>
        <v>gear_screen</v>
      </c>
      <c r="K234" s="2" t="str">
        <f>if(isblank(rawdata!L234),"",if(countif(Mappings!$A$6:$A$250,"="&amp;rawdata!L234)&gt;0,vlookup(rawdata!L234,Mappings!$A$6:$B$250,2,false),rawdata!L234))</f>
        <v>type_commercial</v>
      </c>
      <c r="L234" s="2" t="str">
        <f>if(isblank(rawdata!M234),"",if(countif(Mappings!$A$6:$A$250,"="&amp;rawdata!M234)&gt;0,vlookup(rawdata!M234,Mappings!$A$6:$B$250,2,false),rawdata!M234))</f>
        <v>function_touch</v>
      </c>
      <c r="M234" s="2" t="str">
        <f>if(isblank(rawdata!N234),"",if(countif(Mappings!$A$6:$A$250,"="&amp;rawdata!N234)&gt;0,vlookup(rawdata!N234,Mappings!$A$6:$B$250,2,false),rawdata!N234))</f>
        <v>form_installation</v>
      </c>
      <c r="N234" s="2" t="str">
        <f>if(isblank(rawdata!O234),"",if(countif(Mappings!$A$6:$A$250,"="&amp;rawdata!O234)&gt;0,vlookup(rawdata!O234,Mappings!$A$6:$B$250,2,false),rawdata!O234))</f>
        <v>theme_tech</v>
      </c>
      <c r="O234" s="2" t="str">
        <f>if(isblank(rawdata!P234),"",if(countif(Mappings!$A$6:$A$250,"="&amp;rawdata!P234)&gt;0,vlookup(rawdata!P234,Mappings!$A$6:$B$250,2,false),rawdata!P234))</f>
        <v>tech_screen</v>
      </c>
      <c r="P234" s="2" t="str">
        <f>if(isblank(rawdata!Q234),"",if(countif(Mappings!$A$6:$A$250,"="&amp;rawdata!Q234)&gt;0,vlookup(rawdata!Q234,Mappings!$A$6:$B$250,2,false),rawdata!Q234))</f>
        <v/>
      </c>
      <c r="Q234" s="2" t="str">
        <f>if(isblank(rawdata!R234),"",if(countif(Mappings!$A$6:$A$250,"="&amp;rawdata!R234)&gt;0,vlookup(rawdata!R234,Mappings!$A$6:$B$250,2,false),rawdata!R234))</f>
        <v/>
      </c>
      <c r="R234" s="2" t="str">
        <f>if(isblank(rawdata!S234),"",if(countif(Mappings!$A$6:$A$250,"="&amp;rawdata!S234)&gt;0,vlookup(rawdata!S234,Mappings!$A$6:$B$250,2,false),rawdata!S234))</f>
        <v/>
      </c>
      <c r="S234" s="2" t="str">
        <f>if(isblank(rawdata!T234),"",if(countif(Mappings!$A$6:$A$250,"="&amp;rawdata!T234)&gt;0,vlookup(rawdata!T234,Mappings!$A$6:$B$250,2,false),rawdata!T234))</f>
        <v/>
      </c>
      <c r="T234" s="2" t="str">
        <f>if(isblank(rawdata!U234),"",if(countif(Mappings!$A$6:$A$250,"="&amp;rawdata!U234)&gt;0,vlookup(rawdata!U234,Mappings!$A$6:$B$250,2,false),rawdata!U234))</f>
        <v/>
      </c>
      <c r="U234" s="2" t="str">
        <f>if(isblank(rawdata!V234),"",if(countif(Mappings!$A$6:$A$250,"="&amp;rawdata!V234)&gt;0,vlookup(rawdata!V234,Mappings!$A$6:$B$250,2,false),rawdata!V234))</f>
        <v/>
      </c>
      <c r="V234" s="2" t="str">
        <f>if(isblank(rawdata!W234),"",if(countif(Mappings!$A$6:$A$250,"="&amp;rawdata!W234)&gt;0,vlookup(rawdata!W234,Mappings!$A$6:$B$250,2,false),rawdata!W234))</f>
        <v/>
      </c>
      <c r="W234" s="2" t="str">
        <f>if(isblank(rawdata!X234),"",if(countif(Mappings!$A$6:$A$250,"="&amp;rawdata!X234)&gt;0,vlookup(rawdata!X234,Mappings!$A$6:$B$250,2,false),rawdata!X234))</f>
        <v/>
      </c>
      <c r="X234" s="2" t="str">
        <f>if(isblank(rawdata!Y234),"",if(countif(Mappings!$A$6:$A$250,"="&amp;rawdata!Y234)&gt;0,vlookup(rawdata!Y234,Mappings!$A$6:$B$250,2,false),rawdata!Y234))</f>
        <v/>
      </c>
      <c r="Y234" s="2" t="str">
        <f>if(isblank(rawdata!Z234),"",if(countif(Mappings!$A$6:$A$250,"="&amp;rawdata!Z234)&gt;0,vlookup(rawdata!Z234,Mappings!$A$6:$B$250,2,false),rawdata!Z234))</f>
        <v/>
      </c>
      <c r="Z234" s="2" t="str">
        <f>if(isblank(rawdata!AA234),"",if(countif(Mappings!$A$6:$A$250,"="&amp;rawdata!AA234)&gt;0,vlookup(rawdata!AA234,Mappings!$A$6:$B$250,2,false),rawdata!AA234))</f>
        <v/>
      </c>
      <c r="AA234" s="2" t="str">
        <f>if(isblank(rawdata!AB234),"",if(countif(Mappings!$A$6:$A$250,"="&amp;rawdata!AB234)&gt;0,vlookup(rawdata!AB234,Mappings!$A$6:$B$250,2,false),rawdata!AB234))</f>
        <v/>
      </c>
    </row>
    <row r="235">
      <c r="B235" s="2" t="str">
        <f>rawdata!C235</f>
        <v>Bottle Message Mural</v>
      </c>
      <c r="C235" s="2" t="str">
        <f>rawdata!D235</f>
        <v>Potion</v>
      </c>
      <c r="D235" s="2" t="str">
        <f>rawdata!E235</f>
        <v>The Bottle Message Mural is one of four interactive installations at NOVIY, a 2500 square foot restaurant and lounge located in the heart of Moscow. Placed behind and above the lounge bar, this 24 foot projected display of orange-tinted bottles gives guests an opportunity to make a statement that the whole lounge can see. </v>
      </c>
      <c r="E235" s="11" t="str">
        <f>rawdata!F235</f>
        <v>http://www.potiondesign.com/project/bottlemural/</v>
      </c>
      <c r="F235" s="2" t="str">
        <f>rawdata!G235</f>
        <v/>
      </c>
      <c r="G235" s="2" t="str">
        <f>rawdata!H235</f>
        <v>2011</v>
      </c>
      <c r="H235" s="2" t="str">
        <f>rawdata!I235</f>
        <v>Moscow, Russia</v>
      </c>
      <c r="I235" s="2" t="str">
        <f>if(isblank(rawdata!J235),"",if(countif(Mappings!$A$6:$A$250,"="&amp;rawdata!J235)&gt;0,vlookup(rawdata!J235,Mappings!$A$6:$B$250,2,false),rawdata!J235))</f>
        <v>form_interactive</v>
      </c>
      <c r="J235" s="2" t="str">
        <f>if(isblank(rawdata!K235),"",if(countif(Mappings!$A$6:$A$250,"="&amp;rawdata!K235)&gt;0,vlookup(rawdata!K235,Mappings!$A$6:$B$250,2,false),rawdata!K235))</f>
        <v>gear_screen</v>
      </c>
      <c r="K235" s="2" t="str">
        <f>if(isblank(rawdata!L235),"",if(countif(Mappings!$A$6:$A$250,"="&amp;rawdata!L235)&gt;0,vlookup(rawdata!L235,Mappings!$A$6:$B$250,2,false),rawdata!L235))</f>
        <v>type_commercial</v>
      </c>
      <c r="L235" s="2" t="str">
        <f>if(isblank(rawdata!M235),"",if(countif(Mappings!$A$6:$A$250,"="&amp;rawdata!M235)&gt;0,vlookup(rawdata!M235,Mappings!$A$6:$B$250,2,false),rawdata!M235))</f>
        <v>function_touch</v>
      </c>
      <c r="M235" s="2" t="str">
        <f>if(isblank(rawdata!N235),"",if(countif(Mappings!$A$6:$A$250,"="&amp;rawdata!N235)&gt;0,vlookup(rawdata!N235,Mappings!$A$6:$B$250,2,false),rawdata!N235))</f>
        <v>form_installation</v>
      </c>
      <c r="N235" s="2" t="str">
        <f>if(isblank(rawdata!O235),"",if(countif(Mappings!$A$6:$A$250,"="&amp;rawdata!O235)&gt;0,vlookup(rawdata!O235,Mappings!$A$6:$B$250,2,false),rawdata!O235))</f>
        <v>theme_historical</v>
      </c>
      <c r="O235" s="2" t="str">
        <f>if(isblank(rawdata!P235),"",if(countif(Mappings!$A$6:$A$250,"="&amp;rawdata!P235)&gt;0,vlookup(rawdata!P235,Mappings!$A$6:$B$250,2,false),rawdata!P235))</f>
        <v>tech_screen</v>
      </c>
      <c r="P235" s="2" t="str">
        <f>if(isblank(rawdata!Q235),"",if(countif(Mappings!$A$6:$A$250,"="&amp;rawdata!Q235)&gt;0,vlookup(rawdata!Q235,Mappings!$A$6:$B$250,2,false),rawdata!Q235))</f>
        <v/>
      </c>
      <c r="Q235" s="2" t="str">
        <f>if(isblank(rawdata!R235),"",if(countif(Mappings!$A$6:$A$250,"="&amp;rawdata!R235)&gt;0,vlookup(rawdata!R235,Mappings!$A$6:$B$250,2,false),rawdata!R235))</f>
        <v/>
      </c>
      <c r="R235" s="2" t="str">
        <f>if(isblank(rawdata!S235),"",if(countif(Mappings!$A$6:$A$250,"="&amp;rawdata!S235)&gt;0,vlookup(rawdata!S235,Mappings!$A$6:$B$250,2,false),rawdata!S235))</f>
        <v/>
      </c>
      <c r="S235" s="2" t="str">
        <f>if(isblank(rawdata!T235),"",if(countif(Mappings!$A$6:$A$250,"="&amp;rawdata!T235)&gt;0,vlookup(rawdata!T235,Mappings!$A$6:$B$250,2,false),rawdata!T235))</f>
        <v/>
      </c>
      <c r="T235" s="2" t="str">
        <f>if(isblank(rawdata!U235),"",if(countif(Mappings!$A$6:$A$250,"="&amp;rawdata!U235)&gt;0,vlookup(rawdata!U235,Mappings!$A$6:$B$250,2,false),rawdata!U235))</f>
        <v/>
      </c>
      <c r="U235" s="2" t="str">
        <f>if(isblank(rawdata!V235),"",if(countif(Mappings!$A$6:$A$250,"="&amp;rawdata!V235)&gt;0,vlookup(rawdata!V235,Mappings!$A$6:$B$250,2,false),rawdata!V235))</f>
        <v/>
      </c>
      <c r="V235" s="2" t="str">
        <f>if(isblank(rawdata!W235),"",if(countif(Mappings!$A$6:$A$250,"="&amp;rawdata!W235)&gt;0,vlookup(rawdata!W235,Mappings!$A$6:$B$250,2,false),rawdata!W235))</f>
        <v/>
      </c>
      <c r="W235" s="2" t="str">
        <f>if(isblank(rawdata!X235),"",if(countif(Mappings!$A$6:$A$250,"="&amp;rawdata!X235)&gt;0,vlookup(rawdata!X235,Mappings!$A$6:$B$250,2,false),rawdata!X235))</f>
        <v/>
      </c>
      <c r="X235" s="2" t="str">
        <f>if(isblank(rawdata!Y235),"",if(countif(Mappings!$A$6:$A$250,"="&amp;rawdata!Y235)&gt;0,vlookup(rawdata!Y235,Mappings!$A$6:$B$250,2,false),rawdata!Y235))</f>
        <v/>
      </c>
      <c r="Y235" s="2" t="str">
        <f>if(isblank(rawdata!Z235),"",if(countif(Mappings!$A$6:$A$250,"="&amp;rawdata!Z235)&gt;0,vlookup(rawdata!Z235,Mappings!$A$6:$B$250,2,false),rawdata!Z235))</f>
        <v/>
      </c>
      <c r="Z235" s="2" t="str">
        <f>if(isblank(rawdata!AA235),"",if(countif(Mappings!$A$6:$A$250,"="&amp;rawdata!AA235)&gt;0,vlookup(rawdata!AA235,Mappings!$A$6:$B$250,2,false),rawdata!AA235))</f>
        <v/>
      </c>
      <c r="AA235" s="2" t="str">
        <f>if(isblank(rawdata!AB235),"",if(countif(Mappings!$A$6:$A$250,"="&amp;rawdata!AB235)&gt;0,vlookup(rawdata!AB235,Mappings!$A$6:$B$250,2,false),rawdata!AB235))</f>
        <v/>
      </c>
    </row>
    <row r="236">
      <c r="B236" s="2" t="str">
        <f>rawdata!C236</f>
        <v>Franco-Russian Poster Wall</v>
      </c>
      <c r="C236" s="2" t="str">
        <f>rawdata!D236</f>
        <v>Potion</v>
      </c>
      <c r="D236" s="2" t="str">
        <f>rawdata!E236</f>
        <v>The Franco-Russian Poster Wall is one of four interactive installations at NOVIY, a 2500 square foot restaurant and lounge located in the heart of Moscow. Running the full length of the restaurant's forty foot bar, this projected mural plays with the notions of high and low in Russian culture.</v>
      </c>
      <c r="E236" s="11" t="str">
        <f>rawdata!F236</f>
        <v>http://www.potiondesign.com/project/posterwall/</v>
      </c>
      <c r="F236" s="2" t="str">
        <f>rawdata!G236</f>
        <v/>
      </c>
      <c r="G236" s="2" t="str">
        <f>rawdata!H236</f>
        <v>2011</v>
      </c>
      <c r="H236" s="2" t="str">
        <f>rawdata!I236</f>
        <v>Moscow, Russia</v>
      </c>
      <c r="I236" s="2" t="str">
        <f>if(isblank(rawdata!J236),"",if(countif(Mappings!$A$6:$A$250,"="&amp;rawdata!J236)&gt;0,vlookup(rawdata!J236,Mappings!$A$6:$B$250,2,false),rawdata!J236))</f>
        <v>form_interactive</v>
      </c>
      <c r="J236" s="2" t="str">
        <f>if(isblank(rawdata!K236),"",if(countif(Mappings!$A$6:$A$250,"="&amp;rawdata!K236)&gt;0,vlookup(rawdata!K236,Mappings!$A$6:$B$250,2,false),rawdata!K236))</f>
        <v>gear_screen</v>
      </c>
      <c r="K236" s="2" t="str">
        <f>if(isblank(rawdata!L236),"",if(countif(Mappings!$A$6:$A$250,"="&amp;rawdata!L236)&gt;0,vlookup(rawdata!L236,Mappings!$A$6:$B$250,2,false),rawdata!L236))</f>
        <v>type_commercial</v>
      </c>
      <c r="L236" s="2" t="str">
        <f>if(isblank(rawdata!M236),"",if(countif(Mappings!$A$6:$A$250,"="&amp;rawdata!M236)&gt;0,vlookup(rawdata!M236,Mappings!$A$6:$B$250,2,false),rawdata!M236))</f>
        <v>function_touch</v>
      </c>
      <c r="M236" s="2" t="str">
        <f>if(isblank(rawdata!N236),"",if(countif(Mappings!$A$6:$A$250,"="&amp;rawdata!N236)&gt;0,vlookup(rawdata!N236,Mappings!$A$6:$B$250,2,false),rawdata!N236))</f>
        <v>form_installation</v>
      </c>
      <c r="N236" s="2" t="str">
        <f>if(isblank(rawdata!O236),"",if(countif(Mappings!$A$6:$A$250,"="&amp;rawdata!O236)&gt;0,vlookup(rawdata!O236,Mappings!$A$6:$B$250,2,false),rawdata!O236))</f>
        <v>theme_tech</v>
      </c>
      <c r="O236" s="2" t="str">
        <f>if(isblank(rawdata!P236),"",if(countif(Mappings!$A$6:$A$250,"="&amp;rawdata!P236)&gt;0,vlookup(rawdata!P236,Mappings!$A$6:$B$250,2,false),rawdata!P236))</f>
        <v>tech_screen</v>
      </c>
      <c r="P236" s="2" t="str">
        <f>if(isblank(rawdata!Q236),"",if(countif(Mappings!$A$6:$A$250,"="&amp;rawdata!Q236)&gt;0,vlookup(rawdata!Q236,Mappings!$A$6:$B$250,2,false),rawdata!Q236))</f>
        <v/>
      </c>
      <c r="Q236" s="2" t="str">
        <f>if(isblank(rawdata!R236),"",if(countif(Mappings!$A$6:$A$250,"="&amp;rawdata!R236)&gt;0,vlookup(rawdata!R236,Mappings!$A$6:$B$250,2,false),rawdata!R236))</f>
        <v/>
      </c>
      <c r="R236" s="2" t="str">
        <f>if(isblank(rawdata!S236),"",if(countif(Mappings!$A$6:$A$250,"="&amp;rawdata!S236)&gt;0,vlookup(rawdata!S236,Mappings!$A$6:$B$250,2,false),rawdata!S236))</f>
        <v/>
      </c>
      <c r="S236" s="2" t="str">
        <f>if(isblank(rawdata!T236),"",if(countif(Mappings!$A$6:$A$250,"="&amp;rawdata!T236)&gt;0,vlookup(rawdata!T236,Mappings!$A$6:$B$250,2,false),rawdata!T236))</f>
        <v/>
      </c>
      <c r="T236" s="2" t="str">
        <f>if(isblank(rawdata!U236),"",if(countif(Mappings!$A$6:$A$250,"="&amp;rawdata!U236)&gt;0,vlookup(rawdata!U236,Mappings!$A$6:$B$250,2,false),rawdata!U236))</f>
        <v/>
      </c>
      <c r="U236" s="2" t="str">
        <f>if(isblank(rawdata!V236),"",if(countif(Mappings!$A$6:$A$250,"="&amp;rawdata!V236)&gt;0,vlookup(rawdata!V236,Mappings!$A$6:$B$250,2,false),rawdata!V236))</f>
        <v/>
      </c>
      <c r="V236" s="2" t="str">
        <f>if(isblank(rawdata!W236),"",if(countif(Mappings!$A$6:$A$250,"="&amp;rawdata!W236)&gt;0,vlookup(rawdata!W236,Mappings!$A$6:$B$250,2,false),rawdata!W236))</f>
        <v/>
      </c>
      <c r="W236" s="2" t="str">
        <f>if(isblank(rawdata!X236),"",if(countif(Mappings!$A$6:$A$250,"="&amp;rawdata!X236)&gt;0,vlookup(rawdata!X236,Mappings!$A$6:$B$250,2,false),rawdata!X236))</f>
        <v/>
      </c>
      <c r="X236" s="2" t="str">
        <f>if(isblank(rawdata!Y236),"",if(countif(Mappings!$A$6:$A$250,"="&amp;rawdata!Y236)&gt;0,vlookup(rawdata!Y236,Mappings!$A$6:$B$250,2,false),rawdata!Y236))</f>
        <v/>
      </c>
      <c r="Y236" s="2" t="str">
        <f>if(isblank(rawdata!Z236),"",if(countif(Mappings!$A$6:$A$250,"="&amp;rawdata!Z236)&gt;0,vlookup(rawdata!Z236,Mappings!$A$6:$B$250,2,false),rawdata!Z236))</f>
        <v/>
      </c>
      <c r="Z236" s="2" t="str">
        <f>if(isblank(rawdata!AA236),"",if(countif(Mappings!$A$6:$A$250,"="&amp;rawdata!AA236)&gt;0,vlookup(rawdata!AA236,Mappings!$A$6:$B$250,2,false),rawdata!AA236))</f>
        <v/>
      </c>
      <c r="AA236" s="2" t="str">
        <f>if(isblank(rawdata!AB236),"",if(countif(Mappings!$A$6:$A$250,"="&amp;rawdata!AB236)&gt;0,vlookup(rawdata!AB236,Mappings!$A$6:$B$250,2,false),rawdata!AB236))</f>
        <v/>
      </c>
    </row>
    <row r="237">
      <c r="B237" s="2" t="str">
        <f>rawdata!C237</f>
        <v>Bell Labs Global Whiteboard</v>
      </c>
      <c r="C237" s="2" t="str">
        <f>rawdata!D237</f>
        <v>Potion</v>
      </c>
      <c r="D237" s="2" t="str">
        <f>rawdata!E237</f>
        <v>The scientists at Bell Labs have changed the world. Over the past 100 years, these researchers stood at their whiteboards (and blackboards) and invented the Telephone, Cell Phones, Lasers, Fiber Optics, and even the Transistor. </v>
      </c>
      <c r="E237" s="11" t="str">
        <f>rawdata!F237</f>
        <v>http://www.potiondesign.com/project/globalwhiteboard/</v>
      </c>
      <c r="F237" s="2" t="str">
        <f>rawdata!G237</f>
        <v/>
      </c>
      <c r="G237" s="2" t="str">
        <f>rawdata!H237</f>
        <v>2011</v>
      </c>
      <c r="H237" s="2" t="str">
        <f>rawdata!I237</f>
        <v>New Jersey, USA</v>
      </c>
      <c r="I237" s="2" t="str">
        <f>if(isblank(rawdata!J237),"",if(countif(Mappings!$A$6:$A$250,"="&amp;rawdata!J237)&gt;0,vlookup(rawdata!J237,Mappings!$A$6:$B$250,2,false),rawdata!J237))</f>
        <v>form_interactive</v>
      </c>
      <c r="J237" s="2" t="str">
        <f>if(isblank(rawdata!K237),"",if(countif(Mappings!$A$6:$A$250,"="&amp;rawdata!K237)&gt;0,vlookup(rawdata!K237,Mappings!$A$6:$B$250,2,false),rawdata!K237))</f>
        <v>gear_screen</v>
      </c>
      <c r="K237" s="2" t="str">
        <f>if(isblank(rawdata!L237),"",if(countif(Mappings!$A$6:$A$250,"="&amp;rawdata!L237)&gt;0,vlookup(rawdata!L237,Mappings!$A$6:$B$250,2,false),rawdata!L237))</f>
        <v>type_commercial</v>
      </c>
      <c r="L237" s="2" t="str">
        <f>if(isblank(rawdata!M237),"",if(countif(Mappings!$A$6:$A$250,"="&amp;rawdata!M237)&gt;0,vlookup(rawdata!M237,Mappings!$A$6:$B$250,2,false),rawdata!M237))</f>
        <v>function_touch</v>
      </c>
      <c r="M237" s="2" t="str">
        <f>if(isblank(rawdata!N237),"",if(countif(Mappings!$A$6:$A$250,"="&amp;rawdata!N237)&gt;0,vlookup(rawdata!N237,Mappings!$A$6:$B$250,2,false),rawdata!N237))</f>
        <v>form_installation</v>
      </c>
      <c r="N237" s="2" t="str">
        <f>if(isblank(rawdata!O237),"",if(countif(Mappings!$A$6:$A$250,"="&amp;rawdata!O237)&gt;0,vlookup(rawdata!O237,Mappings!$A$6:$B$250,2,false),rawdata!O237))</f>
        <v>theme_historical</v>
      </c>
      <c r="O237" s="2" t="str">
        <f>if(isblank(rawdata!P237),"",if(countif(Mappings!$A$6:$A$250,"="&amp;rawdata!P237)&gt;0,vlookup(rawdata!P237,Mappings!$A$6:$B$250,2,false),rawdata!P237))</f>
        <v>tech_screen</v>
      </c>
      <c r="P237" s="2" t="str">
        <f>if(isblank(rawdata!Q237),"",if(countif(Mappings!$A$6:$A$250,"="&amp;rawdata!Q237)&gt;0,vlookup(rawdata!Q237,Mappings!$A$6:$B$250,2,false),rawdata!Q237))</f>
        <v/>
      </c>
      <c r="Q237" s="2" t="str">
        <f>if(isblank(rawdata!R237),"",if(countif(Mappings!$A$6:$A$250,"="&amp;rawdata!R237)&gt;0,vlookup(rawdata!R237,Mappings!$A$6:$B$250,2,false),rawdata!R237))</f>
        <v/>
      </c>
      <c r="R237" s="2" t="str">
        <f>if(isblank(rawdata!S237),"",if(countif(Mappings!$A$6:$A$250,"="&amp;rawdata!S237)&gt;0,vlookup(rawdata!S237,Mappings!$A$6:$B$250,2,false),rawdata!S237))</f>
        <v/>
      </c>
      <c r="S237" s="2" t="str">
        <f>if(isblank(rawdata!T237),"",if(countif(Mappings!$A$6:$A$250,"="&amp;rawdata!T237)&gt;0,vlookup(rawdata!T237,Mappings!$A$6:$B$250,2,false),rawdata!T237))</f>
        <v/>
      </c>
      <c r="T237" s="2" t="str">
        <f>if(isblank(rawdata!U237),"",if(countif(Mappings!$A$6:$A$250,"="&amp;rawdata!U237)&gt;0,vlookup(rawdata!U237,Mappings!$A$6:$B$250,2,false),rawdata!U237))</f>
        <v/>
      </c>
      <c r="U237" s="2" t="str">
        <f>if(isblank(rawdata!V237),"",if(countif(Mappings!$A$6:$A$250,"="&amp;rawdata!V237)&gt;0,vlookup(rawdata!V237,Mappings!$A$6:$B$250,2,false),rawdata!V237))</f>
        <v/>
      </c>
      <c r="V237" s="2" t="str">
        <f>if(isblank(rawdata!W237),"",if(countif(Mappings!$A$6:$A$250,"="&amp;rawdata!W237)&gt;0,vlookup(rawdata!W237,Mappings!$A$6:$B$250,2,false),rawdata!W237))</f>
        <v/>
      </c>
      <c r="W237" s="2" t="str">
        <f>if(isblank(rawdata!X237),"",if(countif(Mappings!$A$6:$A$250,"="&amp;rawdata!X237)&gt;0,vlookup(rawdata!X237,Mappings!$A$6:$B$250,2,false),rawdata!X237))</f>
        <v/>
      </c>
      <c r="X237" s="2" t="str">
        <f>if(isblank(rawdata!Y237),"",if(countif(Mappings!$A$6:$A$250,"="&amp;rawdata!Y237)&gt;0,vlookup(rawdata!Y237,Mappings!$A$6:$B$250,2,false),rawdata!Y237))</f>
        <v/>
      </c>
      <c r="Y237" s="2" t="str">
        <f>if(isblank(rawdata!Z237),"",if(countif(Mappings!$A$6:$A$250,"="&amp;rawdata!Z237)&gt;0,vlookup(rawdata!Z237,Mappings!$A$6:$B$250,2,false),rawdata!Z237))</f>
        <v/>
      </c>
      <c r="Z237" s="2" t="str">
        <f>if(isblank(rawdata!AA237),"",if(countif(Mappings!$A$6:$A$250,"="&amp;rawdata!AA237)&gt;0,vlookup(rawdata!AA237,Mappings!$A$6:$B$250,2,false),rawdata!AA237))</f>
        <v/>
      </c>
      <c r="AA237" s="2" t="str">
        <f>if(isblank(rawdata!AB237),"",if(countif(Mappings!$A$6:$A$250,"="&amp;rawdata!AB237)&gt;0,vlookup(rawdata!AB237,Mappings!$A$6:$B$250,2,false),rawdata!AB237))</f>
        <v/>
      </c>
    </row>
    <row r="238">
      <c r="B238" s="2" t="str">
        <f>rawdata!C238</f>
        <v>Tree of Testimony</v>
      </c>
      <c r="C238" s="2" t="str">
        <f>rawdata!D238</f>
        <v>Potion</v>
      </c>
      <c r="D238" s="2" t="str">
        <f>rawdata!E238</f>
        <v>As a continuation of Potion’s relationship with the Los Angeles Museum of the Holocaust, Potion created Tree of Testimony in 2012: a permanent video sculpture connecting 51,000 testimonies of Holocaust survivors and witnesses from the USC Shoah Foundation Institute Archives, across 70 individual screens. </v>
      </c>
      <c r="E238" s="11" t="str">
        <f>rawdata!F238</f>
        <v>http://www.potiondesign.com/project/tree-of-testimony/</v>
      </c>
      <c r="F238" s="2" t="str">
        <f>rawdata!G238</f>
        <v/>
      </c>
      <c r="G238" s="2" t="str">
        <f>rawdata!H238</f>
        <v>2012</v>
      </c>
      <c r="H238" s="2" t="str">
        <f>rawdata!I238</f>
        <v>Los Angeles, USA</v>
      </c>
      <c r="I238" s="2" t="str">
        <f>if(isblank(rawdata!J238),"",if(countif(Mappings!$A$6:$A$250,"="&amp;rawdata!J238)&gt;0,vlookup(rawdata!J238,Mappings!$A$6:$B$250,2,false),rawdata!J238))</f>
        <v>form_interactive</v>
      </c>
      <c r="J238" s="2" t="str">
        <f>if(isblank(rawdata!K238),"",if(countif(Mappings!$A$6:$A$250,"="&amp;rawdata!K238)&gt;0,vlookup(rawdata!K238,Mappings!$A$6:$B$250,2,false),rawdata!K238))</f>
        <v>gear_screen</v>
      </c>
      <c r="K238" s="2" t="str">
        <f>if(isblank(rawdata!L238),"",if(countif(Mappings!$A$6:$A$250,"="&amp;rawdata!L238)&gt;0,vlookup(rawdata!L238,Mappings!$A$6:$B$250,2,false),rawdata!L238))</f>
        <v>type_commercial</v>
      </c>
      <c r="L238" s="2" t="str">
        <f>if(isblank(rawdata!M238),"",if(countif(Mappings!$A$6:$A$250,"="&amp;rawdata!M238)&gt;0,vlookup(rawdata!M238,Mappings!$A$6:$B$250,2,false),rawdata!M238))</f>
        <v>function_touch</v>
      </c>
      <c r="M238" s="2" t="str">
        <f>if(isblank(rawdata!N238),"",if(countif(Mappings!$A$6:$A$250,"="&amp;rawdata!N238)&gt;0,vlookup(rawdata!N238,Mappings!$A$6:$B$250,2,false),rawdata!N238))</f>
        <v>form_installation</v>
      </c>
      <c r="N238" s="2" t="str">
        <f>if(isblank(rawdata!O238),"",if(countif(Mappings!$A$6:$A$250,"="&amp;rawdata!O238)&gt;0,vlookup(rawdata!O238,Mappings!$A$6:$B$250,2,false),rawdata!O238))</f>
        <v>theme_historical</v>
      </c>
      <c r="O238" s="2" t="str">
        <f>if(isblank(rawdata!P238),"",if(countif(Mappings!$A$6:$A$250,"="&amp;rawdata!P238)&gt;0,vlookup(rawdata!P238,Mappings!$A$6:$B$250,2,false),rawdata!P238))</f>
        <v>tech_screen</v>
      </c>
      <c r="P238" s="2" t="str">
        <f>if(isblank(rawdata!Q238),"",if(countif(Mappings!$A$6:$A$250,"="&amp;rawdata!Q238)&gt;0,vlookup(rawdata!Q238,Mappings!$A$6:$B$250,2,false),rawdata!Q238))</f>
        <v/>
      </c>
      <c r="Q238" s="2" t="str">
        <f>if(isblank(rawdata!R238),"",if(countif(Mappings!$A$6:$A$250,"="&amp;rawdata!R238)&gt;0,vlookup(rawdata!R238,Mappings!$A$6:$B$250,2,false),rawdata!R238))</f>
        <v/>
      </c>
      <c r="R238" s="2" t="str">
        <f>if(isblank(rawdata!S238),"",if(countif(Mappings!$A$6:$A$250,"="&amp;rawdata!S238)&gt;0,vlookup(rawdata!S238,Mappings!$A$6:$B$250,2,false),rawdata!S238))</f>
        <v/>
      </c>
      <c r="S238" s="2" t="str">
        <f>if(isblank(rawdata!T238),"",if(countif(Mappings!$A$6:$A$250,"="&amp;rawdata!T238)&gt;0,vlookup(rawdata!T238,Mappings!$A$6:$B$250,2,false),rawdata!T238))</f>
        <v/>
      </c>
      <c r="T238" s="2" t="str">
        <f>if(isblank(rawdata!U238),"",if(countif(Mappings!$A$6:$A$250,"="&amp;rawdata!U238)&gt;0,vlookup(rawdata!U238,Mappings!$A$6:$B$250,2,false),rawdata!U238))</f>
        <v/>
      </c>
      <c r="U238" s="2" t="str">
        <f>if(isblank(rawdata!V238),"",if(countif(Mappings!$A$6:$A$250,"="&amp;rawdata!V238)&gt;0,vlookup(rawdata!V238,Mappings!$A$6:$B$250,2,false),rawdata!V238))</f>
        <v/>
      </c>
      <c r="V238" s="2" t="str">
        <f>if(isblank(rawdata!W238),"",if(countif(Mappings!$A$6:$A$250,"="&amp;rawdata!W238)&gt;0,vlookup(rawdata!W238,Mappings!$A$6:$B$250,2,false),rawdata!W238))</f>
        <v/>
      </c>
      <c r="W238" s="2" t="str">
        <f>if(isblank(rawdata!X238),"",if(countif(Mappings!$A$6:$A$250,"="&amp;rawdata!X238)&gt;0,vlookup(rawdata!X238,Mappings!$A$6:$B$250,2,false),rawdata!X238))</f>
        <v/>
      </c>
      <c r="X238" s="2" t="str">
        <f>if(isblank(rawdata!Y238),"",if(countif(Mappings!$A$6:$A$250,"="&amp;rawdata!Y238)&gt;0,vlookup(rawdata!Y238,Mappings!$A$6:$B$250,2,false),rawdata!Y238))</f>
        <v/>
      </c>
      <c r="Y238" s="2" t="str">
        <f>if(isblank(rawdata!Z238),"",if(countif(Mappings!$A$6:$A$250,"="&amp;rawdata!Z238)&gt;0,vlookup(rawdata!Z238,Mappings!$A$6:$B$250,2,false),rawdata!Z238))</f>
        <v/>
      </c>
      <c r="Z238" s="2" t="str">
        <f>if(isblank(rawdata!AA238),"",if(countif(Mappings!$A$6:$A$250,"="&amp;rawdata!AA238)&gt;0,vlookup(rawdata!AA238,Mappings!$A$6:$B$250,2,false),rawdata!AA238))</f>
        <v/>
      </c>
      <c r="AA238" s="2" t="str">
        <f>if(isblank(rawdata!AB238),"",if(countif(Mappings!$A$6:$A$250,"="&amp;rawdata!AB238)&gt;0,vlookup(rawdata!AB238,Mappings!$A$6:$B$250,2,false),rawdata!AB238))</f>
        <v/>
      </c>
    </row>
    <row r="239">
      <c r="B239" s="2" t="str">
        <f>rawdata!C239</f>
        <v>Memory Pool</v>
      </c>
      <c r="C239" s="2" t="str">
        <f>rawdata!D239</f>
        <v>Potion</v>
      </c>
      <c r="D239" s="2" t="str">
        <f>rawdata!E239</f>
        <v>The Los Angeles Museum of the Holocaust asked Potion to develop all of the interactive technology for their permanent museum spaces. In response, Potion created the Spatial Audio Guides, the 18 Camps Interactive Room, and the centerpiece of the first gallery, The Memory Pool.</v>
      </c>
      <c r="E239" s="11" t="str">
        <f>rawdata!F239</f>
        <v>http://www.potiondesign.com/project/memorypool/</v>
      </c>
      <c r="F239" s="2" t="str">
        <f>rawdata!G239</f>
        <v/>
      </c>
      <c r="G239" s="2" t="str">
        <f>rawdata!H239</f>
        <v>2010</v>
      </c>
      <c r="H239" s="2" t="str">
        <f>rawdata!I239</f>
        <v>Los Angeles, USA</v>
      </c>
      <c r="I239" s="2" t="str">
        <f>if(isblank(rawdata!J239),"",if(countif(Mappings!$A$6:$A$250,"="&amp;rawdata!J239)&gt;0,vlookup(rawdata!J239,Mappings!$A$6:$B$250,2,false),rawdata!J239))</f>
        <v>form_interactive</v>
      </c>
      <c r="J239" s="2" t="str">
        <f>if(isblank(rawdata!K239),"",if(countif(Mappings!$A$6:$A$250,"="&amp;rawdata!K239)&gt;0,vlookup(rawdata!K239,Mappings!$A$6:$B$250,2,false),rawdata!K239))</f>
        <v>gear_screen</v>
      </c>
      <c r="K239" s="2" t="str">
        <f>if(isblank(rawdata!L239),"",if(countif(Mappings!$A$6:$A$250,"="&amp;rawdata!L239)&gt;0,vlookup(rawdata!L239,Mappings!$A$6:$B$250,2,false),rawdata!L239))</f>
        <v>type_commercial</v>
      </c>
      <c r="L239" s="2" t="str">
        <f>if(isblank(rawdata!M239),"",if(countif(Mappings!$A$6:$A$250,"="&amp;rawdata!M239)&gt;0,vlookup(rawdata!M239,Mappings!$A$6:$B$250,2,false),rawdata!M239))</f>
        <v>function_touch</v>
      </c>
      <c r="M239" s="2" t="str">
        <f>if(isblank(rawdata!N239),"",if(countif(Mappings!$A$6:$A$250,"="&amp;rawdata!N239)&gt;0,vlookup(rawdata!N239,Mappings!$A$6:$B$250,2,false),rawdata!N239))</f>
        <v>form_installation</v>
      </c>
      <c r="N239" s="2" t="str">
        <f>if(isblank(rawdata!O239),"",if(countif(Mappings!$A$6:$A$250,"="&amp;rawdata!O239)&gt;0,vlookup(rawdata!O239,Mappings!$A$6:$B$250,2,false),rawdata!O239))</f>
        <v>form_projection</v>
      </c>
      <c r="O239" s="2" t="str">
        <f>if(isblank(rawdata!P239),"",if(countif(Mappings!$A$6:$A$250,"="&amp;rawdata!P239)&gt;0,vlookup(rawdata!P239,Mappings!$A$6:$B$250,2,false),rawdata!P239))</f>
        <v>gear_projector</v>
      </c>
      <c r="P239" s="2" t="str">
        <f>if(isblank(rawdata!Q239),"",if(countif(Mappings!$A$6:$A$250,"="&amp;rawdata!Q239)&gt;0,vlookup(rawdata!Q239,Mappings!$A$6:$B$250,2,false),rawdata!Q239))</f>
        <v>theme_historical</v>
      </c>
      <c r="Q239" s="2" t="str">
        <f>if(isblank(rawdata!R239),"",if(countif(Mappings!$A$6:$A$250,"="&amp;rawdata!R239)&gt;0,vlookup(rawdata!R239,Mappings!$A$6:$B$250,2,false),rawdata!R239))</f>
        <v>tech_screen</v>
      </c>
      <c r="R239" s="2" t="str">
        <f>if(isblank(rawdata!S239),"",if(countif(Mappings!$A$6:$A$250,"="&amp;rawdata!S239)&gt;0,vlookup(rawdata!S239,Mappings!$A$6:$B$250,2,false),rawdata!S239))</f>
        <v/>
      </c>
      <c r="S239" s="2" t="str">
        <f>if(isblank(rawdata!T239),"",if(countif(Mappings!$A$6:$A$250,"="&amp;rawdata!T239)&gt;0,vlookup(rawdata!T239,Mappings!$A$6:$B$250,2,false),rawdata!T239))</f>
        <v/>
      </c>
      <c r="T239" s="2" t="str">
        <f>if(isblank(rawdata!U239),"",if(countif(Mappings!$A$6:$A$250,"="&amp;rawdata!U239)&gt;0,vlookup(rawdata!U239,Mappings!$A$6:$B$250,2,false),rawdata!U239))</f>
        <v/>
      </c>
      <c r="U239" s="2" t="str">
        <f>if(isblank(rawdata!V239),"",if(countif(Mappings!$A$6:$A$250,"="&amp;rawdata!V239)&gt;0,vlookup(rawdata!V239,Mappings!$A$6:$B$250,2,false),rawdata!V239))</f>
        <v/>
      </c>
      <c r="V239" s="2" t="str">
        <f>if(isblank(rawdata!W239),"",if(countif(Mappings!$A$6:$A$250,"="&amp;rawdata!W239)&gt;0,vlookup(rawdata!W239,Mappings!$A$6:$B$250,2,false),rawdata!W239))</f>
        <v/>
      </c>
      <c r="W239" s="2" t="str">
        <f>if(isblank(rawdata!X239),"",if(countif(Mappings!$A$6:$A$250,"="&amp;rawdata!X239)&gt;0,vlookup(rawdata!X239,Mappings!$A$6:$B$250,2,false),rawdata!X239))</f>
        <v/>
      </c>
      <c r="X239" s="2" t="str">
        <f>if(isblank(rawdata!Y239),"",if(countif(Mappings!$A$6:$A$250,"="&amp;rawdata!Y239)&gt;0,vlookup(rawdata!Y239,Mappings!$A$6:$B$250,2,false),rawdata!Y239))</f>
        <v/>
      </c>
      <c r="Y239" s="2" t="str">
        <f>if(isblank(rawdata!Z239),"",if(countif(Mappings!$A$6:$A$250,"="&amp;rawdata!Z239)&gt;0,vlookup(rawdata!Z239,Mappings!$A$6:$B$250,2,false),rawdata!Z239))</f>
        <v/>
      </c>
      <c r="Z239" s="2" t="str">
        <f>if(isblank(rawdata!AA239),"",if(countif(Mappings!$A$6:$A$250,"="&amp;rawdata!AA239)&gt;0,vlookup(rawdata!AA239,Mappings!$A$6:$B$250,2,false),rawdata!AA239))</f>
        <v/>
      </c>
      <c r="AA239" s="2" t="str">
        <f>if(isblank(rawdata!AB239),"",if(countif(Mappings!$A$6:$A$250,"="&amp;rawdata!AB239)&gt;0,vlookup(rawdata!AB239,Mappings!$A$6:$B$250,2,false),rawdata!AB239))</f>
        <v/>
      </c>
    </row>
    <row r="240">
      <c r="B240" s="2" t="str">
        <f>rawdata!C240</f>
        <v>18 Camps</v>
      </c>
      <c r="C240" s="2" t="str">
        <f>rawdata!D240</f>
        <v>Potion</v>
      </c>
      <c r="D240" s="2" t="str">
        <f>rawdata!E240</f>
        <v>The Los Angeles Museum of the Holocaust engaged Potion to develop and design "18 Camps," a field of united interactive displays within the gallery devoted to the darkest moments of the Holocaust. </v>
      </c>
      <c r="E240" s="11" t="str">
        <f>rawdata!F240</f>
        <v>http://www.potiondesign.com/project/18-camps/</v>
      </c>
      <c r="F240" s="2" t="str">
        <f>rawdata!G240</f>
        <v/>
      </c>
      <c r="G240" s="2" t="str">
        <f>rawdata!H240</f>
        <v>2010</v>
      </c>
      <c r="H240" s="2" t="str">
        <f>rawdata!I240</f>
        <v>Los Angeles, USA</v>
      </c>
      <c r="I240" s="2" t="str">
        <f>if(isblank(rawdata!J240),"",if(countif(Mappings!$A$6:$A$250,"="&amp;rawdata!J240)&gt;0,vlookup(rawdata!J240,Mappings!$A$6:$B$250,2,false),rawdata!J240))</f>
        <v>form_interactive</v>
      </c>
      <c r="J240" s="2" t="str">
        <f>if(isblank(rawdata!K240),"",if(countif(Mappings!$A$6:$A$250,"="&amp;rawdata!K240)&gt;0,vlookup(rawdata!K240,Mappings!$A$6:$B$250,2,false),rawdata!K240))</f>
        <v>gear_screen</v>
      </c>
      <c r="K240" s="2" t="str">
        <f>if(isblank(rawdata!L240),"",if(countif(Mappings!$A$6:$A$250,"="&amp;rawdata!L240)&gt;0,vlookup(rawdata!L240,Mappings!$A$6:$B$250,2,false),rawdata!L240))</f>
        <v>type_commercial</v>
      </c>
      <c r="L240" s="2" t="str">
        <f>if(isblank(rawdata!M240),"",if(countif(Mappings!$A$6:$A$250,"="&amp;rawdata!M240)&gt;0,vlookup(rawdata!M240,Mappings!$A$6:$B$250,2,false),rawdata!M240))</f>
        <v>function_touch</v>
      </c>
      <c r="M240" s="2" t="str">
        <f>if(isblank(rawdata!N240),"",if(countif(Mappings!$A$6:$A$250,"="&amp;rawdata!N240)&gt;0,vlookup(rawdata!N240,Mappings!$A$6:$B$250,2,false),rawdata!N240))</f>
        <v>form_installation</v>
      </c>
      <c r="N240" s="2" t="str">
        <f>if(isblank(rawdata!O240),"",if(countif(Mappings!$A$6:$A$250,"="&amp;rawdata!O240)&gt;0,vlookup(rawdata!O240,Mappings!$A$6:$B$250,2,false),rawdata!O240))</f>
        <v>theme_historical</v>
      </c>
      <c r="O240" s="2" t="str">
        <f>if(isblank(rawdata!P240),"",if(countif(Mappings!$A$6:$A$250,"="&amp;rawdata!P240)&gt;0,vlookup(rawdata!P240,Mappings!$A$6:$B$250,2,false),rawdata!P240))</f>
        <v>tech_screen</v>
      </c>
      <c r="P240" s="2" t="str">
        <f>if(isblank(rawdata!Q240),"",if(countif(Mappings!$A$6:$A$250,"="&amp;rawdata!Q240)&gt;0,vlookup(rawdata!Q240,Mappings!$A$6:$B$250,2,false),rawdata!Q240))</f>
        <v/>
      </c>
      <c r="Q240" s="2" t="str">
        <f>if(isblank(rawdata!R240),"",if(countif(Mappings!$A$6:$A$250,"="&amp;rawdata!R240)&gt;0,vlookup(rawdata!R240,Mappings!$A$6:$B$250,2,false),rawdata!R240))</f>
        <v/>
      </c>
      <c r="R240" s="2" t="str">
        <f>if(isblank(rawdata!S240),"",if(countif(Mappings!$A$6:$A$250,"="&amp;rawdata!S240)&gt;0,vlookup(rawdata!S240,Mappings!$A$6:$B$250,2,false),rawdata!S240))</f>
        <v/>
      </c>
      <c r="S240" s="2" t="str">
        <f>if(isblank(rawdata!T240),"",if(countif(Mappings!$A$6:$A$250,"="&amp;rawdata!T240)&gt;0,vlookup(rawdata!T240,Mappings!$A$6:$B$250,2,false),rawdata!T240))</f>
        <v/>
      </c>
      <c r="T240" s="2" t="str">
        <f>if(isblank(rawdata!U240),"",if(countif(Mappings!$A$6:$A$250,"="&amp;rawdata!U240)&gt;0,vlookup(rawdata!U240,Mappings!$A$6:$B$250,2,false),rawdata!U240))</f>
        <v/>
      </c>
      <c r="U240" s="2" t="str">
        <f>if(isblank(rawdata!V240),"",if(countif(Mappings!$A$6:$A$250,"="&amp;rawdata!V240)&gt;0,vlookup(rawdata!V240,Mappings!$A$6:$B$250,2,false),rawdata!V240))</f>
        <v/>
      </c>
      <c r="V240" s="2" t="str">
        <f>if(isblank(rawdata!W240),"",if(countif(Mappings!$A$6:$A$250,"="&amp;rawdata!W240)&gt;0,vlookup(rawdata!W240,Mappings!$A$6:$B$250,2,false),rawdata!W240))</f>
        <v/>
      </c>
      <c r="W240" s="2" t="str">
        <f>if(isblank(rawdata!X240),"",if(countif(Mappings!$A$6:$A$250,"="&amp;rawdata!X240)&gt;0,vlookup(rawdata!X240,Mappings!$A$6:$B$250,2,false),rawdata!X240))</f>
        <v/>
      </c>
      <c r="X240" s="2" t="str">
        <f>if(isblank(rawdata!Y240),"",if(countif(Mappings!$A$6:$A$250,"="&amp;rawdata!Y240)&gt;0,vlookup(rawdata!Y240,Mappings!$A$6:$B$250,2,false),rawdata!Y240))</f>
        <v/>
      </c>
      <c r="Y240" s="2" t="str">
        <f>if(isblank(rawdata!Z240),"",if(countif(Mappings!$A$6:$A$250,"="&amp;rawdata!Z240)&gt;0,vlookup(rawdata!Z240,Mappings!$A$6:$B$250,2,false),rawdata!Z240))</f>
        <v/>
      </c>
      <c r="Z240" s="2" t="str">
        <f>if(isblank(rawdata!AA240),"",if(countif(Mappings!$A$6:$A$250,"="&amp;rawdata!AA240)&gt;0,vlookup(rawdata!AA240,Mappings!$A$6:$B$250,2,false),rawdata!AA240))</f>
        <v/>
      </c>
      <c r="AA240" s="2" t="str">
        <f>if(isblank(rawdata!AB240),"",if(countif(Mappings!$A$6:$A$250,"="&amp;rawdata!AB240)&gt;0,vlookup(rawdata!AB240,Mappings!$A$6:$B$250,2,false),rawdata!AB240))</f>
        <v/>
      </c>
    </row>
    <row r="241">
      <c r="B241" s="2" t="str">
        <f>rawdata!C241</f>
        <v>Spatial Audio Guide</v>
      </c>
      <c r="C241" s="2" t="str">
        <f>rawdata!D241</f>
        <v>Potion</v>
      </c>
      <c r="D241" s="2" t="str">
        <f>rawdata!E241</f>
        <v>Potion broke new ground with the handheld audio guide created for the Los Angeles Museum of the Holocaust’s new permanent home in Los Angeles’ Pan Pacific Park. Unlike traditional museum audio guides, Potion’s custom-designed device is the primary source of non-visual information within the museum and is recommended for all visitors.</v>
      </c>
      <c r="E241" s="11" t="str">
        <f>rawdata!F241</f>
        <v>http://www.potiondesign.com/project/audioguide/</v>
      </c>
      <c r="F241" s="2" t="str">
        <f>rawdata!G241</f>
        <v/>
      </c>
      <c r="G241" s="2" t="str">
        <f>rawdata!H241</f>
        <v>2010</v>
      </c>
      <c r="H241" s="2" t="str">
        <f>rawdata!I241</f>
        <v>Los Angeles, USA</v>
      </c>
      <c r="I241" s="2" t="str">
        <f>if(isblank(rawdata!J241),"",if(countif(Mappings!$A$6:$A$250,"="&amp;rawdata!J241)&gt;0,vlookup(rawdata!J241,Mappings!$A$6:$B$250,2,false),rawdata!J241))</f>
        <v>form_interactive</v>
      </c>
      <c r="J241" s="2" t="str">
        <f>if(isblank(rawdata!K241),"",if(countif(Mappings!$A$6:$A$250,"="&amp;rawdata!K241)&gt;0,vlookup(rawdata!K241,Mappings!$A$6:$B$250,2,false),rawdata!K241))</f>
        <v>gear_screen</v>
      </c>
      <c r="K241" s="2" t="str">
        <f>if(isblank(rawdata!L241),"",if(countif(Mappings!$A$6:$A$250,"="&amp;rawdata!L241)&gt;0,vlookup(rawdata!L241,Mappings!$A$6:$B$250,2,false),rawdata!L241))</f>
        <v>type_commercial</v>
      </c>
      <c r="L241" s="2" t="str">
        <f>if(isblank(rawdata!M241),"",if(countif(Mappings!$A$6:$A$250,"="&amp;rawdata!M241)&gt;0,vlookup(rawdata!M241,Mappings!$A$6:$B$250,2,false),rawdata!M241))</f>
        <v>function_touch</v>
      </c>
      <c r="M241" s="2" t="str">
        <f>if(isblank(rawdata!N241),"",if(countif(Mappings!$A$6:$A$250,"="&amp;rawdata!N241)&gt;0,vlookup(rawdata!N241,Mappings!$A$6:$B$250,2,false),rawdata!N241))</f>
        <v>form_installation</v>
      </c>
      <c r="N241" s="2" t="str">
        <f>if(isblank(rawdata!O241),"",if(countif(Mappings!$A$6:$A$250,"="&amp;rawdata!O241)&gt;0,vlookup(rawdata!O241,Mappings!$A$6:$B$250,2,false),rawdata!O241))</f>
        <v>form_app</v>
      </c>
      <c r="O241" s="2" t="str">
        <f>if(isblank(rawdata!P241),"",if(countif(Mappings!$A$6:$A$250,"="&amp;rawdata!P241)&gt;0,vlookup(rawdata!P241,Mappings!$A$6:$B$250,2,false),rawdata!P241))</f>
        <v>theme_tech</v>
      </c>
      <c r="P241" s="2" t="str">
        <f>if(isblank(rawdata!Q241),"",if(countif(Mappings!$A$6:$A$250,"="&amp;rawdata!Q241)&gt;0,vlookup(rawdata!Q241,Mappings!$A$6:$B$250,2,false),rawdata!Q241))</f>
        <v>tech_sound</v>
      </c>
      <c r="Q241" s="2" t="str">
        <f>if(isblank(rawdata!R241),"",if(countif(Mappings!$A$6:$A$250,"="&amp;rawdata!R241)&gt;0,vlookup(rawdata!R241,Mappings!$A$6:$B$250,2,false),rawdata!R241))</f>
        <v/>
      </c>
      <c r="R241" s="2" t="str">
        <f>if(isblank(rawdata!S241),"",if(countif(Mappings!$A$6:$A$250,"="&amp;rawdata!S241)&gt;0,vlookup(rawdata!S241,Mappings!$A$6:$B$250,2,false),rawdata!S241))</f>
        <v/>
      </c>
      <c r="S241" s="2" t="str">
        <f>if(isblank(rawdata!T241),"",if(countif(Mappings!$A$6:$A$250,"="&amp;rawdata!T241)&gt;0,vlookup(rawdata!T241,Mappings!$A$6:$B$250,2,false),rawdata!T241))</f>
        <v/>
      </c>
      <c r="T241" s="2" t="str">
        <f>if(isblank(rawdata!U241),"",if(countif(Mappings!$A$6:$A$250,"="&amp;rawdata!U241)&gt;0,vlookup(rawdata!U241,Mappings!$A$6:$B$250,2,false),rawdata!U241))</f>
        <v/>
      </c>
      <c r="U241" s="2" t="str">
        <f>if(isblank(rawdata!V241),"",if(countif(Mappings!$A$6:$A$250,"="&amp;rawdata!V241)&gt;0,vlookup(rawdata!V241,Mappings!$A$6:$B$250,2,false),rawdata!V241))</f>
        <v/>
      </c>
      <c r="V241" s="2" t="str">
        <f>if(isblank(rawdata!W241),"",if(countif(Mappings!$A$6:$A$250,"="&amp;rawdata!W241)&gt;0,vlookup(rawdata!W241,Mappings!$A$6:$B$250,2,false),rawdata!W241))</f>
        <v/>
      </c>
      <c r="W241" s="2" t="str">
        <f>if(isblank(rawdata!X241),"",if(countif(Mappings!$A$6:$A$250,"="&amp;rawdata!X241)&gt;0,vlookup(rawdata!X241,Mappings!$A$6:$B$250,2,false),rawdata!X241))</f>
        <v/>
      </c>
      <c r="X241" s="2" t="str">
        <f>if(isblank(rawdata!Y241),"",if(countif(Mappings!$A$6:$A$250,"="&amp;rawdata!Y241)&gt;0,vlookup(rawdata!Y241,Mappings!$A$6:$B$250,2,false),rawdata!Y241))</f>
        <v/>
      </c>
      <c r="Y241" s="2" t="str">
        <f>if(isblank(rawdata!Z241),"",if(countif(Mappings!$A$6:$A$250,"="&amp;rawdata!Z241)&gt;0,vlookup(rawdata!Z241,Mappings!$A$6:$B$250,2,false),rawdata!Z241))</f>
        <v/>
      </c>
      <c r="Z241" s="2" t="str">
        <f>if(isblank(rawdata!AA241),"",if(countif(Mappings!$A$6:$A$250,"="&amp;rawdata!AA241)&gt;0,vlookup(rawdata!AA241,Mappings!$A$6:$B$250,2,false),rawdata!AA241))</f>
        <v/>
      </c>
      <c r="AA241" s="2" t="str">
        <f>if(isblank(rawdata!AB241),"",if(countif(Mappings!$A$6:$A$250,"="&amp;rawdata!AB241)&gt;0,vlookup(rawdata!AB241,Mappings!$A$6:$B$250,2,false),rawdata!AB241))</f>
        <v/>
      </c>
    </row>
    <row r="242">
      <c r="B242" s="2" t="str">
        <f>rawdata!C242</f>
        <v>Voices of Liberty</v>
      </c>
      <c r="C242" s="2" t="str">
        <f>rawdata!D242</f>
        <v>Potion</v>
      </c>
      <c r="D242" s="2" t="str">
        <f>rawdata!E242</f>
        <v>Combining location-based sensing with seamless audio mixing, Potion's groundbreaking "Voices of Liberty" interactive experience at the Museum of Jewish Heritage intimately connects visitors to the immigrant experience while encouraging interaction with other visitors.</v>
      </c>
      <c r="E242" s="11" t="str">
        <f>rawdata!F242</f>
        <v>http://www.potiondesign.com/project/voicesofliberty/</v>
      </c>
      <c r="F242" s="2" t="str">
        <f>rawdata!G242</f>
        <v/>
      </c>
      <c r="G242" s="2" t="str">
        <f>rawdata!H242</f>
        <v>2009</v>
      </c>
      <c r="H242" s="2" t="str">
        <f>rawdata!I242</f>
        <v>New York, USA</v>
      </c>
      <c r="I242" s="2" t="str">
        <f>if(isblank(rawdata!J242),"",if(countif(Mappings!$A$6:$A$250,"="&amp;rawdata!J242)&gt;0,vlookup(rawdata!J242,Mappings!$A$6:$B$250,2,false),rawdata!J242))</f>
        <v>form_interactive</v>
      </c>
      <c r="J242" s="2" t="str">
        <f>if(isblank(rawdata!K242),"",if(countif(Mappings!$A$6:$A$250,"="&amp;rawdata!K242)&gt;0,vlookup(rawdata!K242,Mappings!$A$6:$B$250,2,false),rawdata!K242))</f>
        <v>gear_screen</v>
      </c>
      <c r="K242" s="2" t="str">
        <f>if(isblank(rawdata!L242),"",if(countif(Mappings!$A$6:$A$250,"="&amp;rawdata!L242)&gt;0,vlookup(rawdata!L242,Mappings!$A$6:$B$250,2,false),rawdata!L242))</f>
        <v>type_commercial</v>
      </c>
      <c r="L242" s="2" t="str">
        <f>if(isblank(rawdata!M242),"",if(countif(Mappings!$A$6:$A$250,"="&amp;rawdata!M242)&gt;0,vlookup(rawdata!M242,Mappings!$A$6:$B$250,2,false),rawdata!M242))</f>
        <v>function_touch</v>
      </c>
      <c r="M242" s="2" t="str">
        <f>if(isblank(rawdata!N242),"",if(countif(Mappings!$A$6:$A$250,"="&amp;rawdata!N242)&gt;0,vlookup(rawdata!N242,Mappings!$A$6:$B$250,2,false),rawdata!N242))</f>
        <v>form_installation</v>
      </c>
      <c r="N242" s="2" t="str">
        <f>if(isblank(rawdata!O242),"",if(countif(Mappings!$A$6:$A$250,"="&amp;rawdata!O242)&gt;0,vlookup(rawdata!O242,Mappings!$A$6:$B$250,2,false),rawdata!O242))</f>
        <v>theme_historical</v>
      </c>
      <c r="O242" s="2" t="str">
        <f>if(isblank(rawdata!P242),"",if(countif(Mappings!$A$6:$A$250,"="&amp;rawdata!P242)&gt;0,vlookup(rawdata!P242,Mappings!$A$6:$B$250,2,false),rawdata!P242))</f>
        <v>tech_sound</v>
      </c>
      <c r="P242" s="2" t="str">
        <f>if(isblank(rawdata!Q242),"",if(countif(Mappings!$A$6:$A$250,"="&amp;rawdata!Q242)&gt;0,vlookup(rawdata!Q242,Mappings!$A$6:$B$250,2,false),rawdata!Q242))</f>
        <v/>
      </c>
      <c r="Q242" s="2" t="str">
        <f>if(isblank(rawdata!R242),"",if(countif(Mappings!$A$6:$A$250,"="&amp;rawdata!R242)&gt;0,vlookup(rawdata!R242,Mappings!$A$6:$B$250,2,false),rawdata!R242))</f>
        <v/>
      </c>
      <c r="R242" s="2" t="str">
        <f>if(isblank(rawdata!S242),"",if(countif(Mappings!$A$6:$A$250,"="&amp;rawdata!S242)&gt;0,vlookup(rawdata!S242,Mappings!$A$6:$B$250,2,false),rawdata!S242))</f>
        <v/>
      </c>
      <c r="S242" s="2" t="str">
        <f>if(isblank(rawdata!T242),"",if(countif(Mappings!$A$6:$A$250,"="&amp;rawdata!T242)&gt;0,vlookup(rawdata!T242,Mappings!$A$6:$B$250,2,false),rawdata!T242))</f>
        <v/>
      </c>
      <c r="T242" s="2" t="str">
        <f>if(isblank(rawdata!U242),"",if(countif(Mappings!$A$6:$A$250,"="&amp;rawdata!U242)&gt;0,vlookup(rawdata!U242,Mappings!$A$6:$B$250,2,false),rawdata!U242))</f>
        <v/>
      </c>
      <c r="U242" s="2" t="str">
        <f>if(isblank(rawdata!V242),"",if(countif(Mappings!$A$6:$A$250,"="&amp;rawdata!V242)&gt;0,vlookup(rawdata!V242,Mappings!$A$6:$B$250,2,false),rawdata!V242))</f>
        <v/>
      </c>
      <c r="V242" s="2" t="str">
        <f>if(isblank(rawdata!W242),"",if(countif(Mappings!$A$6:$A$250,"="&amp;rawdata!W242)&gt;0,vlookup(rawdata!W242,Mappings!$A$6:$B$250,2,false),rawdata!W242))</f>
        <v/>
      </c>
      <c r="W242" s="2" t="str">
        <f>if(isblank(rawdata!X242),"",if(countif(Mappings!$A$6:$A$250,"="&amp;rawdata!X242)&gt;0,vlookup(rawdata!X242,Mappings!$A$6:$B$250,2,false),rawdata!X242))</f>
        <v/>
      </c>
      <c r="X242" s="2" t="str">
        <f>if(isblank(rawdata!Y242),"",if(countif(Mappings!$A$6:$A$250,"="&amp;rawdata!Y242)&gt;0,vlookup(rawdata!Y242,Mappings!$A$6:$B$250,2,false),rawdata!Y242))</f>
        <v/>
      </c>
      <c r="Y242" s="2" t="str">
        <f>if(isblank(rawdata!Z242),"",if(countif(Mappings!$A$6:$A$250,"="&amp;rawdata!Z242)&gt;0,vlookup(rawdata!Z242,Mappings!$A$6:$B$250,2,false),rawdata!Z242))</f>
        <v/>
      </c>
      <c r="Z242" s="2" t="str">
        <f>if(isblank(rawdata!AA242),"",if(countif(Mappings!$A$6:$A$250,"="&amp;rawdata!AA242)&gt;0,vlookup(rawdata!AA242,Mappings!$A$6:$B$250,2,false),rawdata!AA242))</f>
        <v/>
      </c>
      <c r="AA242" s="2" t="str">
        <f>if(isblank(rawdata!AB242),"",if(countif(Mappings!$A$6:$A$250,"="&amp;rawdata!AB242)&gt;0,vlookup(rawdata!AB242,Mappings!$A$6:$B$250,2,false),rawdata!AB242))</f>
        <v/>
      </c>
    </row>
    <row r="243">
      <c r="B243" s="2" t="str">
        <f>rawdata!C243</f>
        <v>Timekeeper</v>
      </c>
      <c r="C243" s="2" t="str">
        <f>rawdata!D243</f>
        <v>Potion</v>
      </c>
      <c r="D243" s="2" t="str">
        <f>rawdata!E243</f>
        <v>Adding retrospective vision to Andy Goldworthy's living memorial, The Garden of Stones, Potion's high-definition interactive allows visitors to turn back time, revisiting Goldworthy's sculpture at any moment over the piece's history at the Museum of Jewish Heritage.</v>
      </c>
      <c r="E243" s="11" t="str">
        <f>rawdata!F243</f>
        <v>http://www.potiondesign.com/project/timekeeper/</v>
      </c>
      <c r="F243" s="2" t="str">
        <f>rawdata!G243</f>
        <v/>
      </c>
      <c r="G243" s="2" t="str">
        <f>rawdata!H243</f>
        <v>2009</v>
      </c>
      <c r="H243" s="2" t="str">
        <f>rawdata!I243</f>
        <v>New York, USA</v>
      </c>
      <c r="I243" s="2" t="str">
        <f>if(isblank(rawdata!J243),"",if(countif(Mappings!$A$6:$A$250,"="&amp;rawdata!J243)&gt;0,vlookup(rawdata!J243,Mappings!$A$6:$B$250,2,false),rawdata!J243))</f>
        <v>form_interactive</v>
      </c>
      <c r="J243" s="2" t="str">
        <f>if(isblank(rawdata!K243),"",if(countif(Mappings!$A$6:$A$250,"="&amp;rawdata!K243)&gt;0,vlookup(rawdata!K243,Mappings!$A$6:$B$250,2,false),rawdata!K243))</f>
        <v>gear_screen</v>
      </c>
      <c r="K243" s="2" t="str">
        <f>if(isblank(rawdata!L243),"",if(countif(Mappings!$A$6:$A$250,"="&amp;rawdata!L243)&gt;0,vlookup(rawdata!L243,Mappings!$A$6:$B$250,2,false),rawdata!L243))</f>
        <v>type_commercial</v>
      </c>
      <c r="L243" s="2" t="str">
        <f>if(isblank(rawdata!M243),"",if(countif(Mappings!$A$6:$A$250,"="&amp;rawdata!M243)&gt;0,vlookup(rawdata!M243,Mappings!$A$6:$B$250,2,false),rawdata!M243))</f>
        <v>function_touch</v>
      </c>
      <c r="M243" s="2" t="str">
        <f>if(isblank(rawdata!N243),"",if(countif(Mappings!$A$6:$A$250,"="&amp;rawdata!N243)&gt;0,vlookup(rawdata!N243,Mappings!$A$6:$B$250,2,false),rawdata!N243))</f>
        <v>form_installation</v>
      </c>
      <c r="N243" s="2" t="str">
        <f>if(isblank(rawdata!O243),"",if(countif(Mappings!$A$6:$A$250,"="&amp;rawdata!O243)&gt;0,vlookup(rawdata!O243,Mappings!$A$6:$B$250,2,false),rawdata!O243))</f>
        <v>theme_historical</v>
      </c>
      <c r="O243" s="2" t="str">
        <f>if(isblank(rawdata!P243),"",if(countif(Mappings!$A$6:$A$250,"="&amp;rawdata!P243)&gt;0,vlookup(rawdata!P243,Mappings!$A$6:$B$250,2,false),rawdata!P243))</f>
        <v>tech_screen</v>
      </c>
      <c r="P243" s="2" t="str">
        <f>if(isblank(rawdata!Q243),"",if(countif(Mappings!$A$6:$A$250,"="&amp;rawdata!Q243)&gt;0,vlookup(rawdata!Q243,Mappings!$A$6:$B$250,2,false),rawdata!Q243))</f>
        <v/>
      </c>
      <c r="Q243" s="2" t="str">
        <f>if(isblank(rawdata!R243),"",if(countif(Mappings!$A$6:$A$250,"="&amp;rawdata!R243)&gt;0,vlookup(rawdata!R243,Mappings!$A$6:$B$250,2,false),rawdata!R243))</f>
        <v/>
      </c>
      <c r="R243" s="2" t="str">
        <f>if(isblank(rawdata!S243),"",if(countif(Mappings!$A$6:$A$250,"="&amp;rawdata!S243)&gt;0,vlookup(rawdata!S243,Mappings!$A$6:$B$250,2,false),rawdata!S243))</f>
        <v/>
      </c>
      <c r="S243" s="2" t="str">
        <f>if(isblank(rawdata!T243),"",if(countif(Mappings!$A$6:$A$250,"="&amp;rawdata!T243)&gt;0,vlookup(rawdata!T243,Mappings!$A$6:$B$250,2,false),rawdata!T243))</f>
        <v/>
      </c>
      <c r="T243" s="2" t="str">
        <f>if(isblank(rawdata!U243),"",if(countif(Mappings!$A$6:$A$250,"="&amp;rawdata!U243)&gt;0,vlookup(rawdata!U243,Mappings!$A$6:$B$250,2,false),rawdata!U243))</f>
        <v/>
      </c>
      <c r="U243" s="2" t="str">
        <f>if(isblank(rawdata!V243),"",if(countif(Mappings!$A$6:$A$250,"="&amp;rawdata!V243)&gt;0,vlookup(rawdata!V243,Mappings!$A$6:$B$250,2,false),rawdata!V243))</f>
        <v/>
      </c>
      <c r="V243" s="2" t="str">
        <f>if(isblank(rawdata!W243),"",if(countif(Mappings!$A$6:$A$250,"="&amp;rawdata!W243)&gt;0,vlookup(rawdata!W243,Mappings!$A$6:$B$250,2,false),rawdata!W243))</f>
        <v/>
      </c>
      <c r="W243" s="2" t="str">
        <f>if(isblank(rawdata!X243),"",if(countif(Mappings!$A$6:$A$250,"="&amp;rawdata!X243)&gt;0,vlookup(rawdata!X243,Mappings!$A$6:$B$250,2,false),rawdata!X243))</f>
        <v/>
      </c>
      <c r="X243" s="2" t="str">
        <f>if(isblank(rawdata!Y243),"",if(countif(Mappings!$A$6:$A$250,"="&amp;rawdata!Y243)&gt;0,vlookup(rawdata!Y243,Mappings!$A$6:$B$250,2,false),rawdata!Y243))</f>
        <v/>
      </c>
      <c r="Y243" s="2" t="str">
        <f>if(isblank(rawdata!Z243),"",if(countif(Mappings!$A$6:$A$250,"="&amp;rawdata!Z243)&gt;0,vlookup(rawdata!Z243,Mappings!$A$6:$B$250,2,false),rawdata!Z243))</f>
        <v/>
      </c>
      <c r="Z243" s="2" t="str">
        <f>if(isblank(rawdata!AA243),"",if(countif(Mappings!$A$6:$A$250,"="&amp;rawdata!AA243)&gt;0,vlookup(rawdata!AA243,Mappings!$A$6:$B$250,2,false),rawdata!AA243))</f>
        <v/>
      </c>
      <c r="AA243" s="2" t="str">
        <f>if(isblank(rawdata!AB243),"",if(countif(Mappings!$A$6:$A$250,"="&amp;rawdata!AB243)&gt;0,vlookup(rawdata!AB243,Mappings!$A$6:$B$250,2,false),rawdata!AB243))</f>
        <v/>
      </c>
    </row>
    <row r="244">
      <c r="B244" s="2" t="str">
        <f>rawdata!C244</f>
        <v>Infinity of Nations Focal Points</v>
      </c>
      <c r="C244" s="2" t="str">
        <f>rawdata!D244</f>
        <v>Potion</v>
      </c>
      <c r="D244" s="2" t="str">
        <f>rawdata!E244</f>
        <v>The Focal Point Interactives tell the stories around the ten key objects highlighted in the Infinity of Nations Exhibition. Each superlative object, from a sculpture of an Aztec maize goddess to an exceptionally rare Anishnaabe outfit, displays the dynamism and diversity of the cultures of Native America before European peoples arrived.</v>
      </c>
      <c r="E244" s="11" t="str">
        <f>rawdata!F244</f>
        <v>http://www.potiondesign.com/project/infinity-of-nations/</v>
      </c>
      <c r="F244" s="2" t="str">
        <f>rawdata!G244</f>
        <v/>
      </c>
      <c r="G244" s="2" t="str">
        <f>rawdata!H244</f>
        <v>2011</v>
      </c>
      <c r="H244" s="2" t="str">
        <f>rawdata!I244</f>
        <v>New York, USA</v>
      </c>
      <c r="I244" s="2" t="str">
        <f>if(isblank(rawdata!J244),"",if(countif(Mappings!$A$6:$A$250,"="&amp;rawdata!J244)&gt;0,vlookup(rawdata!J244,Mappings!$A$6:$B$250,2,false),rawdata!J244))</f>
        <v>form_interactive</v>
      </c>
      <c r="J244" s="2" t="str">
        <f>if(isblank(rawdata!K244),"",if(countif(Mappings!$A$6:$A$250,"="&amp;rawdata!K244)&gt;0,vlookup(rawdata!K244,Mappings!$A$6:$B$250,2,false),rawdata!K244))</f>
        <v>gear_screen</v>
      </c>
      <c r="K244" s="2" t="str">
        <f>if(isblank(rawdata!L244),"",if(countif(Mappings!$A$6:$A$250,"="&amp;rawdata!L244)&gt;0,vlookup(rawdata!L244,Mappings!$A$6:$B$250,2,false),rawdata!L244))</f>
        <v>type_commercial</v>
      </c>
      <c r="L244" s="2" t="str">
        <f>if(isblank(rawdata!M244),"",if(countif(Mappings!$A$6:$A$250,"="&amp;rawdata!M244)&gt;0,vlookup(rawdata!M244,Mappings!$A$6:$B$250,2,false),rawdata!M244))</f>
        <v>function_touch</v>
      </c>
      <c r="M244" s="2" t="str">
        <f>if(isblank(rawdata!N244),"",if(countif(Mappings!$A$6:$A$250,"="&amp;rawdata!N244)&gt;0,vlookup(rawdata!N244,Mappings!$A$6:$B$250,2,false),rawdata!N244))</f>
        <v>form_installation</v>
      </c>
      <c r="N244" s="2" t="str">
        <f>if(isblank(rawdata!O244),"",if(countif(Mappings!$A$6:$A$250,"="&amp;rawdata!O244)&gt;0,vlookup(rawdata!O244,Mappings!$A$6:$B$250,2,false),rawdata!O244))</f>
        <v>form_exhibition</v>
      </c>
      <c r="O244" s="2" t="str">
        <f>if(isblank(rawdata!P244),"",if(countif(Mappings!$A$6:$A$250,"="&amp;rawdata!P244)&gt;0,vlookup(rawdata!P244,Mappings!$A$6:$B$250,2,false),rawdata!P244))</f>
        <v>theme_tech</v>
      </c>
      <c r="P244" s="2" t="str">
        <f>if(isblank(rawdata!Q244),"",if(countif(Mappings!$A$6:$A$250,"="&amp;rawdata!Q244)&gt;0,vlookup(rawdata!Q244,Mappings!$A$6:$B$250,2,false),rawdata!Q244))</f>
        <v>tech_screen</v>
      </c>
      <c r="Q244" s="2" t="str">
        <f>if(isblank(rawdata!R244),"",if(countif(Mappings!$A$6:$A$250,"="&amp;rawdata!R244)&gt;0,vlookup(rawdata!R244,Mappings!$A$6:$B$250,2,false),rawdata!R244))</f>
        <v/>
      </c>
      <c r="R244" s="2" t="str">
        <f>if(isblank(rawdata!S244),"",if(countif(Mappings!$A$6:$A$250,"="&amp;rawdata!S244)&gt;0,vlookup(rawdata!S244,Mappings!$A$6:$B$250,2,false),rawdata!S244))</f>
        <v/>
      </c>
      <c r="S244" s="2" t="str">
        <f>if(isblank(rawdata!T244),"",if(countif(Mappings!$A$6:$A$250,"="&amp;rawdata!T244)&gt;0,vlookup(rawdata!T244,Mappings!$A$6:$B$250,2,false),rawdata!T244))</f>
        <v/>
      </c>
      <c r="T244" s="2" t="str">
        <f>if(isblank(rawdata!U244),"",if(countif(Mappings!$A$6:$A$250,"="&amp;rawdata!U244)&gt;0,vlookup(rawdata!U244,Mappings!$A$6:$B$250,2,false),rawdata!U244))</f>
        <v/>
      </c>
      <c r="U244" s="2" t="str">
        <f>if(isblank(rawdata!V244),"",if(countif(Mappings!$A$6:$A$250,"="&amp;rawdata!V244)&gt;0,vlookup(rawdata!V244,Mappings!$A$6:$B$250,2,false),rawdata!V244))</f>
        <v/>
      </c>
      <c r="V244" s="2" t="str">
        <f>if(isblank(rawdata!W244),"",if(countif(Mappings!$A$6:$A$250,"="&amp;rawdata!W244)&gt;0,vlookup(rawdata!W244,Mappings!$A$6:$B$250,2,false),rawdata!W244))</f>
        <v/>
      </c>
      <c r="W244" s="2" t="str">
        <f>if(isblank(rawdata!X244),"",if(countif(Mappings!$A$6:$A$250,"="&amp;rawdata!X244)&gt;0,vlookup(rawdata!X244,Mappings!$A$6:$B$250,2,false),rawdata!X244))</f>
        <v/>
      </c>
      <c r="X244" s="2" t="str">
        <f>if(isblank(rawdata!Y244),"",if(countif(Mappings!$A$6:$A$250,"="&amp;rawdata!Y244)&gt;0,vlookup(rawdata!Y244,Mappings!$A$6:$B$250,2,false),rawdata!Y244))</f>
        <v/>
      </c>
      <c r="Y244" s="2" t="str">
        <f>if(isblank(rawdata!Z244),"",if(countif(Mappings!$A$6:$A$250,"="&amp;rawdata!Z244)&gt;0,vlookup(rawdata!Z244,Mappings!$A$6:$B$250,2,false),rawdata!Z244))</f>
        <v/>
      </c>
      <c r="Z244" s="2" t="str">
        <f>if(isblank(rawdata!AA244),"",if(countif(Mappings!$A$6:$A$250,"="&amp;rawdata!AA244)&gt;0,vlookup(rawdata!AA244,Mappings!$A$6:$B$250,2,false),rawdata!AA244))</f>
        <v/>
      </c>
      <c r="AA244" s="2" t="str">
        <f>if(isblank(rawdata!AB244),"",if(countif(Mappings!$A$6:$A$250,"="&amp;rawdata!AB244)&gt;0,vlookup(rawdata!AB244,Mappings!$A$6:$B$250,2,false),rawdata!AB244))</f>
        <v/>
      </c>
    </row>
    <row r="245">
      <c r="B245" s="2" t="str">
        <f>rawdata!C245</f>
        <v>Private Tasting Table</v>
      </c>
      <c r="C245" s="2" t="str">
        <f>rawdata!D245</f>
        <v>Potion</v>
      </c>
      <c r="D245" s="2" t="str">
        <f>rawdata!E245</f>
        <v>The St. Regis Hotel is an establishment renowned for personal service and attention to detail. Potion created a custom interactive bar and tasting table that allows the Master Sommelier to achieve a new level of service and personalization in their restaurant Adour by Alain Ducasse.</v>
      </c>
      <c r="E245" s="11" t="str">
        <f>rawdata!F245</f>
        <v>http://www.potiondesign.com/project/tastingtable/</v>
      </c>
      <c r="F245" s="2" t="str">
        <f>rawdata!G245</f>
        <v/>
      </c>
      <c r="G245" s="2" t="str">
        <f>rawdata!H245</f>
        <v>2008</v>
      </c>
      <c r="H245" s="2" t="str">
        <f>rawdata!I245</f>
        <v>New York, USA</v>
      </c>
      <c r="I245" s="2" t="str">
        <f>if(isblank(rawdata!J245),"",if(countif(Mappings!$A$6:$A$250,"="&amp;rawdata!J245)&gt;0,vlookup(rawdata!J245,Mappings!$A$6:$B$250,2,false),rawdata!J245))</f>
        <v>form_interactive</v>
      </c>
      <c r="J245" s="2" t="str">
        <f>if(isblank(rawdata!K245),"",if(countif(Mappings!$A$6:$A$250,"="&amp;rawdata!K245)&gt;0,vlookup(rawdata!K245,Mappings!$A$6:$B$250,2,false),rawdata!K245))</f>
        <v>gear_screen</v>
      </c>
      <c r="K245" s="2" t="str">
        <f>if(isblank(rawdata!L245),"",if(countif(Mappings!$A$6:$A$250,"="&amp;rawdata!L245)&gt;0,vlookup(rawdata!L245,Mappings!$A$6:$B$250,2,false),rawdata!L245))</f>
        <v>type_commercial</v>
      </c>
      <c r="L245" s="2" t="str">
        <f>if(isblank(rawdata!M245),"",if(countif(Mappings!$A$6:$A$250,"="&amp;rawdata!M245)&gt;0,vlookup(rawdata!M245,Mappings!$A$6:$B$250,2,false),rawdata!M245))</f>
        <v>function_touch</v>
      </c>
      <c r="M245" s="2" t="str">
        <f>if(isblank(rawdata!N245),"",if(countif(Mappings!$A$6:$A$250,"="&amp;rawdata!N245)&gt;0,vlookup(rawdata!N245,Mappings!$A$6:$B$250,2,false),rawdata!N245))</f>
        <v>form_installation</v>
      </c>
      <c r="N245" s="2" t="str">
        <f>if(isblank(rawdata!O245),"",if(countif(Mappings!$A$6:$A$250,"="&amp;rawdata!O245)&gt;0,vlookup(rawdata!O245,Mappings!$A$6:$B$250,2,false),rawdata!O245))</f>
        <v>theme_tech</v>
      </c>
      <c r="O245" s="2" t="str">
        <f>if(isblank(rawdata!P245),"",if(countif(Mappings!$A$6:$A$250,"="&amp;rawdata!P245)&gt;0,vlookup(rawdata!P245,Mappings!$A$6:$B$250,2,false),rawdata!P245))</f>
        <v>tech_screen</v>
      </c>
      <c r="P245" s="2" t="str">
        <f>if(isblank(rawdata!Q245),"",if(countif(Mappings!$A$6:$A$250,"="&amp;rawdata!Q245)&gt;0,vlookup(rawdata!Q245,Mappings!$A$6:$B$250,2,false),rawdata!Q245))</f>
        <v/>
      </c>
      <c r="Q245" s="2" t="str">
        <f>if(isblank(rawdata!R245),"",if(countif(Mappings!$A$6:$A$250,"="&amp;rawdata!R245)&gt;0,vlookup(rawdata!R245,Mappings!$A$6:$B$250,2,false),rawdata!R245))</f>
        <v/>
      </c>
      <c r="R245" s="2" t="str">
        <f>if(isblank(rawdata!S245),"",if(countif(Mappings!$A$6:$A$250,"="&amp;rawdata!S245)&gt;0,vlookup(rawdata!S245,Mappings!$A$6:$B$250,2,false),rawdata!S245))</f>
        <v/>
      </c>
      <c r="S245" s="2" t="str">
        <f>if(isblank(rawdata!T245),"",if(countif(Mappings!$A$6:$A$250,"="&amp;rawdata!T245)&gt;0,vlookup(rawdata!T245,Mappings!$A$6:$B$250,2,false),rawdata!T245))</f>
        <v/>
      </c>
      <c r="T245" s="2" t="str">
        <f>if(isblank(rawdata!U245),"",if(countif(Mappings!$A$6:$A$250,"="&amp;rawdata!U245)&gt;0,vlookup(rawdata!U245,Mappings!$A$6:$B$250,2,false),rawdata!U245))</f>
        <v/>
      </c>
      <c r="U245" s="2" t="str">
        <f>if(isblank(rawdata!V245),"",if(countif(Mappings!$A$6:$A$250,"="&amp;rawdata!V245)&gt;0,vlookup(rawdata!V245,Mappings!$A$6:$B$250,2,false),rawdata!V245))</f>
        <v/>
      </c>
      <c r="V245" s="2" t="str">
        <f>if(isblank(rawdata!W245),"",if(countif(Mappings!$A$6:$A$250,"="&amp;rawdata!W245)&gt;0,vlookup(rawdata!W245,Mappings!$A$6:$B$250,2,false),rawdata!W245))</f>
        <v/>
      </c>
      <c r="W245" s="2" t="str">
        <f>if(isblank(rawdata!X245),"",if(countif(Mappings!$A$6:$A$250,"="&amp;rawdata!X245)&gt;0,vlookup(rawdata!X245,Mappings!$A$6:$B$250,2,false),rawdata!X245))</f>
        <v/>
      </c>
      <c r="X245" s="2" t="str">
        <f>if(isblank(rawdata!Y245),"",if(countif(Mappings!$A$6:$A$250,"="&amp;rawdata!Y245)&gt;0,vlookup(rawdata!Y245,Mappings!$A$6:$B$250,2,false),rawdata!Y245))</f>
        <v/>
      </c>
      <c r="Y245" s="2" t="str">
        <f>if(isblank(rawdata!Z245),"",if(countif(Mappings!$A$6:$A$250,"="&amp;rawdata!Z245)&gt;0,vlookup(rawdata!Z245,Mappings!$A$6:$B$250,2,false),rawdata!Z245))</f>
        <v/>
      </c>
      <c r="Z245" s="2" t="str">
        <f>if(isblank(rawdata!AA245),"",if(countif(Mappings!$A$6:$A$250,"="&amp;rawdata!AA245)&gt;0,vlookup(rawdata!AA245,Mappings!$A$6:$B$250,2,false),rawdata!AA245))</f>
        <v/>
      </c>
      <c r="AA245" s="2" t="str">
        <f>if(isblank(rawdata!AB245),"",if(countif(Mappings!$A$6:$A$250,"="&amp;rawdata!AB245)&gt;0,vlookup(rawdata!AB245,Mappings!$A$6:$B$250,2,false),rawdata!AB245))</f>
        <v/>
      </c>
    </row>
    <row r="246">
      <c r="B246" s="2" t="str">
        <f>rawdata!C246</f>
        <v>Private Dining Room</v>
      </c>
      <c r="C246" s="2" t="str">
        <f>rawdata!D246</f>
        <v>Potion</v>
      </c>
      <c r="D246" s="2" t="str">
        <f>rawdata!E246</f>
        <v>The St. Regis Hotel is an establishment renowned for personal service and attention to detail. Potion created a custom interactive bar and tasting table that allows the Master Sommelier to achieve a new level of service and personalization in their restaurant Adour by Alain Ducasse.</v>
      </c>
      <c r="E246" s="11" t="str">
        <f>rawdata!F246</f>
        <v>http://www.potiondesign.com/project/private-dining-room/</v>
      </c>
      <c r="F246" s="2" t="str">
        <f>rawdata!G246</f>
        <v/>
      </c>
      <c r="G246" s="2" t="str">
        <f>rawdata!H246</f>
        <v>2008</v>
      </c>
      <c r="H246" s="2" t="str">
        <f>rawdata!I246</f>
        <v>New York, USA</v>
      </c>
      <c r="I246" s="2" t="str">
        <f>if(isblank(rawdata!J246),"",if(countif(Mappings!$A$6:$A$250,"="&amp;rawdata!J246)&gt;0,vlookup(rawdata!J246,Mappings!$A$6:$B$250,2,false),rawdata!J246))</f>
        <v>form_interactive</v>
      </c>
      <c r="J246" s="2" t="str">
        <f>if(isblank(rawdata!K246),"",if(countif(Mappings!$A$6:$A$250,"="&amp;rawdata!K246)&gt;0,vlookup(rawdata!K246,Mappings!$A$6:$B$250,2,false),rawdata!K246))</f>
        <v>gear_screen</v>
      </c>
      <c r="K246" s="2" t="str">
        <f>if(isblank(rawdata!L246),"",if(countif(Mappings!$A$6:$A$250,"="&amp;rawdata!L246)&gt;0,vlookup(rawdata!L246,Mappings!$A$6:$B$250,2,false),rawdata!L246))</f>
        <v>type_commercial</v>
      </c>
      <c r="L246" s="2" t="str">
        <f>if(isblank(rawdata!M246),"",if(countif(Mappings!$A$6:$A$250,"="&amp;rawdata!M246)&gt;0,vlookup(rawdata!M246,Mappings!$A$6:$B$250,2,false),rawdata!M246))</f>
        <v>function_touch</v>
      </c>
      <c r="M246" s="2" t="str">
        <f>if(isblank(rawdata!N246),"",if(countif(Mappings!$A$6:$A$250,"="&amp;rawdata!N246)&gt;0,vlookup(rawdata!N246,Mappings!$A$6:$B$250,2,false),rawdata!N246))</f>
        <v>form_installation</v>
      </c>
      <c r="N246" s="2" t="str">
        <f>if(isblank(rawdata!O246),"",if(countif(Mappings!$A$6:$A$250,"="&amp;rawdata!O246)&gt;0,vlookup(rawdata!O246,Mappings!$A$6:$B$250,2,false),rawdata!O246))</f>
        <v>theme_tech</v>
      </c>
      <c r="O246" s="2" t="str">
        <f>if(isblank(rawdata!P246),"",if(countif(Mappings!$A$6:$A$250,"="&amp;rawdata!P246)&gt;0,vlookup(rawdata!P246,Mappings!$A$6:$B$250,2,false),rawdata!P246))</f>
        <v>tech_screen</v>
      </c>
      <c r="P246" s="2" t="str">
        <f>if(isblank(rawdata!Q246),"",if(countif(Mappings!$A$6:$A$250,"="&amp;rawdata!Q246)&gt;0,vlookup(rawdata!Q246,Mappings!$A$6:$B$250,2,false),rawdata!Q246))</f>
        <v/>
      </c>
      <c r="Q246" s="2" t="str">
        <f>if(isblank(rawdata!R246),"",if(countif(Mappings!$A$6:$A$250,"="&amp;rawdata!R246)&gt;0,vlookup(rawdata!R246,Mappings!$A$6:$B$250,2,false),rawdata!R246))</f>
        <v/>
      </c>
      <c r="R246" s="2" t="str">
        <f>if(isblank(rawdata!S246),"",if(countif(Mappings!$A$6:$A$250,"="&amp;rawdata!S246)&gt;0,vlookup(rawdata!S246,Mappings!$A$6:$B$250,2,false),rawdata!S246))</f>
        <v/>
      </c>
      <c r="S246" s="2" t="str">
        <f>if(isblank(rawdata!T246),"",if(countif(Mappings!$A$6:$A$250,"="&amp;rawdata!T246)&gt;0,vlookup(rawdata!T246,Mappings!$A$6:$B$250,2,false),rawdata!T246))</f>
        <v/>
      </c>
      <c r="T246" s="2" t="str">
        <f>if(isblank(rawdata!U246),"",if(countif(Mappings!$A$6:$A$250,"="&amp;rawdata!U246)&gt;0,vlookup(rawdata!U246,Mappings!$A$6:$B$250,2,false),rawdata!U246))</f>
        <v/>
      </c>
      <c r="U246" s="2" t="str">
        <f>if(isblank(rawdata!V246),"",if(countif(Mappings!$A$6:$A$250,"="&amp;rawdata!V246)&gt;0,vlookup(rawdata!V246,Mappings!$A$6:$B$250,2,false),rawdata!V246))</f>
        <v/>
      </c>
      <c r="V246" s="2" t="str">
        <f>if(isblank(rawdata!W246),"",if(countif(Mappings!$A$6:$A$250,"="&amp;rawdata!W246)&gt;0,vlookup(rawdata!W246,Mappings!$A$6:$B$250,2,false),rawdata!W246))</f>
        <v/>
      </c>
      <c r="W246" s="2" t="str">
        <f>if(isblank(rawdata!X246),"",if(countif(Mappings!$A$6:$A$250,"="&amp;rawdata!X246)&gt;0,vlookup(rawdata!X246,Mappings!$A$6:$B$250,2,false),rawdata!X246))</f>
        <v/>
      </c>
      <c r="X246" s="2" t="str">
        <f>if(isblank(rawdata!Y246),"",if(countif(Mappings!$A$6:$A$250,"="&amp;rawdata!Y246)&gt;0,vlookup(rawdata!Y246,Mappings!$A$6:$B$250,2,false),rawdata!Y246))</f>
        <v/>
      </c>
      <c r="Y246" s="2" t="str">
        <f>if(isblank(rawdata!Z246),"",if(countif(Mappings!$A$6:$A$250,"="&amp;rawdata!Z246)&gt;0,vlookup(rawdata!Z246,Mappings!$A$6:$B$250,2,false),rawdata!Z246))</f>
        <v/>
      </c>
      <c r="Z246" s="2" t="str">
        <f>if(isblank(rawdata!AA246),"",if(countif(Mappings!$A$6:$A$250,"="&amp;rawdata!AA246)&gt;0,vlookup(rawdata!AA246,Mappings!$A$6:$B$250,2,false),rawdata!AA246))</f>
        <v/>
      </c>
      <c r="AA246" s="2" t="str">
        <f>if(isblank(rawdata!AB246),"",if(countif(Mappings!$A$6:$A$250,"="&amp;rawdata!AB246)&gt;0,vlookup(rawdata!AB246,Mappings!$A$6:$B$250,2,false),rawdata!AB246))</f>
        <v/>
      </c>
    </row>
    <row r="247">
      <c r="B247" s="2" t="str">
        <f>rawdata!C247</f>
        <v>Clo Wine Bar</v>
      </c>
      <c r="C247" s="2" t="str">
        <f>rawdata!D247</f>
        <v>Potion</v>
      </c>
      <c r="D247" s="2" t="str">
        <f>rawdata!E247</f>
        <v>Reinventing the wine tasting experience, the Potion's interactive bar at Clo, an ultra-modern wine bar in New York's Time Warner Center, gives patrons the opportunity to become their own sommelier and pour their own wine.</v>
      </c>
      <c r="E247" s="11" t="str">
        <f>rawdata!F247</f>
        <v>http://www.potiondesign.com/project/winebar/</v>
      </c>
      <c r="F247" s="2" t="str">
        <f>rawdata!G247</f>
        <v/>
      </c>
      <c r="G247" s="2" t="str">
        <f>rawdata!H247</f>
        <v>2009</v>
      </c>
      <c r="H247" s="2" t="str">
        <f>rawdata!I247</f>
        <v>New York, USA</v>
      </c>
      <c r="I247" s="2" t="str">
        <f>if(isblank(rawdata!J247),"",if(countif(Mappings!$A$6:$A$250,"="&amp;rawdata!J247)&gt;0,vlookup(rawdata!J247,Mappings!$A$6:$B$250,2,false),rawdata!J247))</f>
        <v>form_interactive</v>
      </c>
      <c r="J247" s="2" t="str">
        <f>if(isblank(rawdata!K247),"",if(countif(Mappings!$A$6:$A$250,"="&amp;rawdata!K247)&gt;0,vlookup(rawdata!K247,Mappings!$A$6:$B$250,2,false),rawdata!K247))</f>
        <v>gear_screen</v>
      </c>
      <c r="K247" s="2" t="str">
        <f>if(isblank(rawdata!L247),"",if(countif(Mappings!$A$6:$A$250,"="&amp;rawdata!L247)&gt;0,vlookup(rawdata!L247,Mappings!$A$6:$B$250,2,false),rawdata!L247))</f>
        <v>type_commercial</v>
      </c>
      <c r="L247" s="2" t="str">
        <f>if(isblank(rawdata!M247),"",if(countif(Mappings!$A$6:$A$250,"="&amp;rawdata!M247)&gt;0,vlookup(rawdata!M247,Mappings!$A$6:$B$250,2,false),rawdata!M247))</f>
        <v>function_touch</v>
      </c>
      <c r="M247" s="2" t="str">
        <f>if(isblank(rawdata!N247),"",if(countif(Mappings!$A$6:$A$250,"="&amp;rawdata!N247)&gt;0,vlookup(rawdata!N247,Mappings!$A$6:$B$250,2,false),rawdata!N247))</f>
        <v>form_installation</v>
      </c>
      <c r="N247" s="2" t="str">
        <f>if(isblank(rawdata!O247),"",if(countif(Mappings!$A$6:$A$250,"="&amp;rawdata!O247)&gt;0,vlookup(rawdata!O247,Mappings!$A$6:$B$250,2,false),rawdata!O247))</f>
        <v>form_app</v>
      </c>
      <c r="O247" s="2" t="str">
        <f>if(isblank(rawdata!P247),"",if(countif(Mappings!$A$6:$A$250,"="&amp;rawdata!P247)&gt;0,vlookup(rawdata!P247,Mappings!$A$6:$B$250,2,false),rawdata!P247))</f>
        <v>theme_education</v>
      </c>
      <c r="P247" s="2" t="str">
        <f>if(isblank(rawdata!Q247),"",if(countif(Mappings!$A$6:$A$250,"="&amp;rawdata!Q247)&gt;0,vlookup(rawdata!Q247,Mappings!$A$6:$B$250,2,false),rawdata!Q247))</f>
        <v>tech_screen</v>
      </c>
      <c r="Q247" s="2" t="str">
        <f>if(isblank(rawdata!R247),"",if(countif(Mappings!$A$6:$A$250,"="&amp;rawdata!R247)&gt;0,vlookup(rawdata!R247,Mappings!$A$6:$B$250,2,false),rawdata!R247))</f>
        <v/>
      </c>
      <c r="R247" s="2" t="str">
        <f>if(isblank(rawdata!S247),"",if(countif(Mappings!$A$6:$A$250,"="&amp;rawdata!S247)&gt;0,vlookup(rawdata!S247,Mappings!$A$6:$B$250,2,false),rawdata!S247))</f>
        <v/>
      </c>
      <c r="S247" s="2" t="str">
        <f>if(isblank(rawdata!T247),"",if(countif(Mappings!$A$6:$A$250,"="&amp;rawdata!T247)&gt;0,vlookup(rawdata!T247,Mappings!$A$6:$B$250,2,false),rawdata!T247))</f>
        <v/>
      </c>
      <c r="T247" s="2" t="str">
        <f>if(isblank(rawdata!U247),"",if(countif(Mappings!$A$6:$A$250,"="&amp;rawdata!U247)&gt;0,vlookup(rawdata!U247,Mappings!$A$6:$B$250,2,false),rawdata!U247))</f>
        <v/>
      </c>
      <c r="U247" s="2" t="str">
        <f>if(isblank(rawdata!V247),"",if(countif(Mappings!$A$6:$A$250,"="&amp;rawdata!V247)&gt;0,vlookup(rawdata!V247,Mappings!$A$6:$B$250,2,false),rawdata!V247))</f>
        <v/>
      </c>
      <c r="V247" s="2" t="str">
        <f>if(isblank(rawdata!W247),"",if(countif(Mappings!$A$6:$A$250,"="&amp;rawdata!W247)&gt;0,vlookup(rawdata!W247,Mappings!$A$6:$B$250,2,false),rawdata!W247))</f>
        <v/>
      </c>
      <c r="W247" s="2" t="str">
        <f>if(isblank(rawdata!X247),"",if(countif(Mappings!$A$6:$A$250,"="&amp;rawdata!X247)&gt;0,vlookup(rawdata!X247,Mappings!$A$6:$B$250,2,false),rawdata!X247))</f>
        <v/>
      </c>
      <c r="X247" s="2" t="str">
        <f>if(isblank(rawdata!Y247),"",if(countif(Mappings!$A$6:$A$250,"="&amp;rawdata!Y247)&gt;0,vlookup(rawdata!Y247,Mappings!$A$6:$B$250,2,false),rawdata!Y247))</f>
        <v/>
      </c>
      <c r="Y247" s="2" t="str">
        <f>if(isblank(rawdata!Z247),"",if(countif(Mappings!$A$6:$A$250,"="&amp;rawdata!Z247)&gt;0,vlookup(rawdata!Z247,Mappings!$A$6:$B$250,2,false),rawdata!Z247))</f>
        <v/>
      </c>
      <c r="Z247" s="2" t="str">
        <f>if(isblank(rawdata!AA247),"",if(countif(Mappings!$A$6:$A$250,"="&amp;rawdata!AA247)&gt;0,vlookup(rawdata!AA247,Mappings!$A$6:$B$250,2,false),rawdata!AA247))</f>
        <v/>
      </c>
      <c r="AA247" s="2" t="str">
        <f>if(isblank(rawdata!AB247),"",if(countif(Mappings!$A$6:$A$250,"="&amp;rawdata!AB247)&gt;0,vlookup(rawdata!AB247,Mappings!$A$6:$B$250,2,false),rawdata!AB247))</f>
        <v/>
      </c>
    </row>
    <row r="248">
      <c r="B248" s="2" t="str">
        <f>rawdata!C248</f>
        <v>What’s in Your Blood?</v>
      </c>
      <c r="C248" s="2" t="str">
        <f>rawdata!D248</f>
        <v>Potion</v>
      </c>
      <c r="D248" s="2" t="str">
        <f>rawdata!E248</f>
        <v>Blending stunning visualizations with playful interaction, Potion created "What’s In Your Blood?", a classic educational experience with a number of interactive twists. Designed in collaboration with Thinc Design for the Museum of Science and Industry, the multi-user interactive table lets visitors of all ages explore a hyper-realistic blood stream as it travels to a physical model of the human heart.</v>
      </c>
      <c r="E248" s="11" t="str">
        <f>rawdata!F248</f>
        <v>http://www.potiondesign.com/project/whats-in-your-blood/</v>
      </c>
      <c r="F248" s="2" t="str">
        <f>rawdata!G248</f>
        <v/>
      </c>
      <c r="G248" s="2" t="str">
        <f>rawdata!H248</f>
        <v>2009</v>
      </c>
      <c r="H248" s="2" t="str">
        <f>rawdata!I248</f>
        <v>New York, USA</v>
      </c>
      <c r="I248" s="2" t="str">
        <f>if(isblank(rawdata!J248),"",if(countif(Mappings!$A$6:$A$250,"="&amp;rawdata!J248)&gt;0,vlookup(rawdata!J248,Mappings!$A$6:$B$250,2,false),rawdata!J248))</f>
        <v>form_interactive</v>
      </c>
      <c r="J248" s="2" t="str">
        <f>if(isblank(rawdata!K248),"",if(countif(Mappings!$A$6:$A$250,"="&amp;rawdata!K248)&gt;0,vlookup(rawdata!K248,Mappings!$A$6:$B$250,2,false),rawdata!K248))</f>
        <v>gear_screen</v>
      </c>
      <c r="K248" s="2" t="str">
        <f>if(isblank(rawdata!L248),"",if(countif(Mappings!$A$6:$A$250,"="&amp;rawdata!L248)&gt;0,vlookup(rawdata!L248,Mappings!$A$6:$B$250,2,false),rawdata!L248))</f>
        <v>type_commercial</v>
      </c>
      <c r="L248" s="2" t="str">
        <f>if(isblank(rawdata!M248),"",if(countif(Mappings!$A$6:$A$250,"="&amp;rawdata!M248)&gt;0,vlookup(rawdata!M248,Mappings!$A$6:$B$250,2,false),rawdata!M248))</f>
        <v>function_touch</v>
      </c>
      <c r="M248" s="2" t="str">
        <f>if(isblank(rawdata!N248),"",if(countif(Mappings!$A$6:$A$250,"="&amp;rawdata!N248)&gt;0,vlookup(rawdata!N248,Mappings!$A$6:$B$250,2,false),rawdata!N248))</f>
        <v>form_installation</v>
      </c>
      <c r="N248" s="2" t="str">
        <f>if(isblank(rawdata!O248),"",if(countif(Mappings!$A$6:$A$250,"="&amp;rawdata!O248)&gt;0,vlookup(rawdata!O248,Mappings!$A$6:$B$250,2,false),rawdata!O248))</f>
        <v>form_projection</v>
      </c>
      <c r="O248" s="2" t="str">
        <f>if(isblank(rawdata!P248),"",if(countif(Mappings!$A$6:$A$250,"="&amp;rawdata!P248)&gt;0,vlookup(rawdata!P248,Mappings!$A$6:$B$250,2,false),rawdata!P248))</f>
        <v>gear_projector</v>
      </c>
      <c r="P248" s="2" t="str">
        <f>if(isblank(rawdata!Q248),"",if(countif(Mappings!$A$6:$A$250,"="&amp;rawdata!Q248)&gt;0,vlookup(rawdata!Q248,Mappings!$A$6:$B$250,2,false),rawdata!Q248))</f>
        <v>theme_tech</v>
      </c>
      <c r="Q248" s="2" t="str">
        <f>if(isblank(rawdata!R248),"",if(countif(Mappings!$A$6:$A$250,"="&amp;rawdata!R248)&gt;0,vlookup(rawdata!R248,Mappings!$A$6:$B$250,2,false),rawdata!R248))</f>
        <v>tech_screen</v>
      </c>
      <c r="R248" s="2" t="str">
        <f>if(isblank(rawdata!S248),"",if(countif(Mappings!$A$6:$A$250,"="&amp;rawdata!S248)&gt;0,vlookup(rawdata!S248,Mappings!$A$6:$B$250,2,false),rawdata!S248))</f>
        <v/>
      </c>
      <c r="S248" s="2" t="str">
        <f>if(isblank(rawdata!T248),"",if(countif(Mappings!$A$6:$A$250,"="&amp;rawdata!T248)&gt;0,vlookup(rawdata!T248,Mappings!$A$6:$B$250,2,false),rawdata!T248))</f>
        <v/>
      </c>
      <c r="T248" s="2" t="str">
        <f>if(isblank(rawdata!U248),"",if(countif(Mappings!$A$6:$A$250,"="&amp;rawdata!U248)&gt;0,vlookup(rawdata!U248,Mappings!$A$6:$B$250,2,false),rawdata!U248))</f>
        <v/>
      </c>
      <c r="U248" s="2" t="str">
        <f>if(isblank(rawdata!V248),"",if(countif(Mappings!$A$6:$A$250,"="&amp;rawdata!V248)&gt;0,vlookup(rawdata!V248,Mappings!$A$6:$B$250,2,false),rawdata!V248))</f>
        <v/>
      </c>
      <c r="V248" s="2" t="str">
        <f>if(isblank(rawdata!W248),"",if(countif(Mappings!$A$6:$A$250,"="&amp;rawdata!W248)&gt;0,vlookup(rawdata!W248,Mappings!$A$6:$B$250,2,false),rawdata!W248))</f>
        <v/>
      </c>
      <c r="W248" s="2" t="str">
        <f>if(isblank(rawdata!X248),"",if(countif(Mappings!$A$6:$A$250,"="&amp;rawdata!X248)&gt;0,vlookup(rawdata!X248,Mappings!$A$6:$B$250,2,false),rawdata!X248))</f>
        <v/>
      </c>
      <c r="X248" s="2" t="str">
        <f>if(isblank(rawdata!Y248),"",if(countif(Mappings!$A$6:$A$250,"="&amp;rawdata!Y248)&gt;0,vlookup(rawdata!Y248,Mappings!$A$6:$B$250,2,false),rawdata!Y248))</f>
        <v/>
      </c>
      <c r="Y248" s="2" t="str">
        <f>if(isblank(rawdata!Z248),"",if(countif(Mappings!$A$6:$A$250,"="&amp;rawdata!Z248)&gt;0,vlookup(rawdata!Z248,Mappings!$A$6:$B$250,2,false),rawdata!Z248))</f>
        <v/>
      </c>
      <c r="Z248" s="2" t="str">
        <f>if(isblank(rawdata!AA248),"",if(countif(Mappings!$A$6:$A$250,"="&amp;rawdata!AA248)&gt;0,vlookup(rawdata!AA248,Mappings!$A$6:$B$250,2,false),rawdata!AA248))</f>
        <v/>
      </c>
      <c r="AA248" s="2" t="str">
        <f>if(isblank(rawdata!AB248),"",if(countif(Mappings!$A$6:$A$250,"="&amp;rawdata!AB248)&gt;0,vlookup(rawdata!AB248,Mappings!$A$6:$B$250,2,false),rawdata!AB248))</f>
        <v/>
      </c>
    </row>
    <row r="249">
      <c r="B249" s="2" t="str">
        <f>rawdata!C249</f>
        <v>The Chemistry Between Us</v>
      </c>
      <c r="C249" s="2" t="str">
        <f>rawdata!D249</f>
        <v>Potion</v>
      </c>
      <c r="D249" s="2" t="str">
        <f>rawdata!E249</f>
        <v>Potion's emotion-centered interactive "The Chemistry Between Us" invites visitors to learn about the hormones related to feelings of love. This intriguing and kid-friendly installation explains the connection between chemistry and the various emotions of love through three hearts projected onto a touch-sensitive surface.</v>
      </c>
      <c r="E249" s="11" t="str">
        <f>rawdata!F249</f>
        <v>http://www.potiondesign.com/project/the-chemistry-between-us/</v>
      </c>
      <c r="F249" s="2" t="str">
        <f>rawdata!G249</f>
        <v/>
      </c>
      <c r="G249" s="2" t="str">
        <f>rawdata!H249</f>
        <v>2009</v>
      </c>
      <c r="H249" s="2" t="str">
        <f>rawdata!I249</f>
        <v>Chicago, USA</v>
      </c>
      <c r="I249" s="2" t="str">
        <f>if(isblank(rawdata!J249),"",if(countif(Mappings!$A$6:$A$250,"="&amp;rawdata!J249)&gt;0,vlookup(rawdata!J249,Mappings!$A$6:$B$250,2,false),rawdata!J249))</f>
        <v>form_interactive</v>
      </c>
      <c r="J249" s="2" t="str">
        <f>if(isblank(rawdata!K249),"",if(countif(Mappings!$A$6:$A$250,"="&amp;rawdata!K249)&gt;0,vlookup(rawdata!K249,Mappings!$A$6:$B$250,2,false),rawdata!K249))</f>
        <v>gear_screen</v>
      </c>
      <c r="K249" s="2" t="str">
        <f>if(isblank(rawdata!L249),"",if(countif(Mappings!$A$6:$A$250,"="&amp;rawdata!L249)&gt;0,vlookup(rawdata!L249,Mappings!$A$6:$B$250,2,false),rawdata!L249))</f>
        <v>type_commercial</v>
      </c>
      <c r="L249" s="2" t="str">
        <f>if(isblank(rawdata!M249),"",if(countif(Mappings!$A$6:$A$250,"="&amp;rawdata!M249)&gt;0,vlookup(rawdata!M249,Mappings!$A$6:$B$250,2,false),rawdata!M249))</f>
        <v>function_touch</v>
      </c>
      <c r="M249" s="2" t="str">
        <f>if(isblank(rawdata!N249),"",if(countif(Mappings!$A$6:$A$250,"="&amp;rawdata!N249)&gt;0,vlookup(rawdata!N249,Mappings!$A$6:$B$250,2,false),rawdata!N249))</f>
        <v>form_installation</v>
      </c>
      <c r="N249" s="2" t="str">
        <f>if(isblank(rawdata!O249),"",if(countif(Mappings!$A$6:$A$250,"="&amp;rawdata!O249)&gt;0,vlookup(rawdata!O249,Mappings!$A$6:$B$250,2,false),rawdata!O249))</f>
        <v>form_projection</v>
      </c>
      <c r="O249" s="2" t="str">
        <f>if(isblank(rawdata!P249),"",if(countif(Mappings!$A$6:$A$250,"="&amp;rawdata!P249)&gt;0,vlookup(rawdata!P249,Mappings!$A$6:$B$250,2,false),rawdata!P249))</f>
        <v>gear_projector</v>
      </c>
      <c r="P249" s="2" t="str">
        <f>if(isblank(rawdata!Q249),"",if(countif(Mappings!$A$6:$A$250,"="&amp;rawdata!Q249)&gt;0,vlookup(rawdata!Q249,Mappings!$A$6:$B$250,2,false),rawdata!Q249))</f>
        <v>theme_tech</v>
      </c>
      <c r="Q249" s="2" t="str">
        <f>if(isblank(rawdata!R249),"",if(countif(Mappings!$A$6:$A$250,"="&amp;rawdata!R249)&gt;0,vlookup(rawdata!R249,Mappings!$A$6:$B$250,2,false),rawdata!R249))</f>
        <v>tech_motion</v>
      </c>
      <c r="R249" s="2" t="str">
        <f>if(isblank(rawdata!S249),"",if(countif(Mappings!$A$6:$A$250,"="&amp;rawdata!S249)&gt;0,vlookup(rawdata!S249,Mappings!$A$6:$B$250,2,false),rawdata!S249))</f>
        <v/>
      </c>
      <c r="S249" s="2" t="str">
        <f>if(isblank(rawdata!T249),"",if(countif(Mappings!$A$6:$A$250,"="&amp;rawdata!T249)&gt;0,vlookup(rawdata!T249,Mappings!$A$6:$B$250,2,false),rawdata!T249))</f>
        <v/>
      </c>
      <c r="T249" s="2" t="str">
        <f>if(isblank(rawdata!U249),"",if(countif(Mappings!$A$6:$A$250,"="&amp;rawdata!U249)&gt;0,vlookup(rawdata!U249,Mappings!$A$6:$B$250,2,false),rawdata!U249))</f>
        <v/>
      </c>
      <c r="U249" s="2" t="str">
        <f>if(isblank(rawdata!V249),"",if(countif(Mappings!$A$6:$A$250,"="&amp;rawdata!V249)&gt;0,vlookup(rawdata!V249,Mappings!$A$6:$B$250,2,false),rawdata!V249))</f>
        <v/>
      </c>
      <c r="V249" s="2" t="str">
        <f>if(isblank(rawdata!W249),"",if(countif(Mappings!$A$6:$A$250,"="&amp;rawdata!W249)&gt;0,vlookup(rawdata!W249,Mappings!$A$6:$B$250,2,false),rawdata!W249))</f>
        <v/>
      </c>
      <c r="W249" s="2" t="str">
        <f>if(isblank(rawdata!X249),"",if(countif(Mappings!$A$6:$A$250,"="&amp;rawdata!X249)&gt;0,vlookup(rawdata!X249,Mappings!$A$6:$B$250,2,false),rawdata!X249))</f>
        <v/>
      </c>
      <c r="X249" s="2" t="str">
        <f>if(isblank(rawdata!Y249),"",if(countif(Mappings!$A$6:$A$250,"="&amp;rawdata!Y249)&gt;0,vlookup(rawdata!Y249,Mappings!$A$6:$B$250,2,false),rawdata!Y249))</f>
        <v/>
      </c>
      <c r="Y249" s="2" t="str">
        <f>if(isblank(rawdata!Z249),"",if(countif(Mappings!$A$6:$A$250,"="&amp;rawdata!Z249)&gt;0,vlookup(rawdata!Z249,Mappings!$A$6:$B$250,2,false),rawdata!Z249))</f>
        <v/>
      </c>
      <c r="Z249" s="2" t="str">
        <f>if(isblank(rawdata!AA249),"",if(countif(Mappings!$A$6:$A$250,"="&amp;rawdata!AA249)&gt;0,vlookup(rawdata!AA249,Mappings!$A$6:$B$250,2,false),rawdata!AA249))</f>
        <v/>
      </c>
      <c r="AA249" s="2" t="str">
        <f>if(isblank(rawdata!AB249),"",if(countif(Mappings!$A$6:$A$250,"="&amp;rawdata!AB249)&gt;0,vlookup(rawdata!AB249,Mappings!$A$6:$B$250,2,false),rawdata!AB249))</f>
        <v/>
      </c>
    </row>
    <row r="250">
      <c r="B250" s="2" t="str">
        <f>rawdata!C250</f>
        <v>Create an Ad</v>
      </c>
      <c r="C250" s="2" t="str">
        <f>rawdata!D250</f>
        <v>Potion</v>
      </c>
      <c r="D250" s="2" t="str">
        <f>rawdata!E250</f>
        <v>Potion's dynamic interactive "Create an Ad" at The Museum of Science and Industry allows visitors to create and watch their own commercials, teaching the tactics behind the business of advertising by giving visitors the creative hand.</v>
      </c>
      <c r="E250" s="11" t="str">
        <f>rawdata!F250</f>
        <v>http://www.potiondesign.com/project/create-an-ad/</v>
      </c>
      <c r="F250" s="2" t="str">
        <f>rawdata!G250</f>
        <v/>
      </c>
      <c r="G250" s="2" t="str">
        <f>rawdata!H250</f>
        <v>2009</v>
      </c>
      <c r="H250" s="2" t="str">
        <f>rawdata!I250</f>
        <v>Chicago, USA</v>
      </c>
      <c r="I250" s="2" t="str">
        <f>if(isblank(rawdata!J250),"",if(countif(Mappings!$A$6:$A$250,"="&amp;rawdata!J250)&gt;0,vlookup(rawdata!J250,Mappings!$A$6:$B$250,2,false),rawdata!J250))</f>
        <v>form_interactive</v>
      </c>
      <c r="J250" s="2" t="str">
        <f>if(isblank(rawdata!K250),"",if(countif(Mappings!$A$6:$A$250,"="&amp;rawdata!K250)&gt;0,vlookup(rawdata!K250,Mappings!$A$6:$B$250,2,false),rawdata!K250))</f>
        <v>gear_screen</v>
      </c>
      <c r="K250" s="2" t="str">
        <f>if(isblank(rawdata!L250),"",if(countif(Mappings!$A$6:$A$250,"="&amp;rawdata!L250)&gt;0,vlookup(rawdata!L250,Mappings!$A$6:$B$250,2,false),rawdata!L250))</f>
        <v>type_commercial</v>
      </c>
      <c r="L250" s="2" t="str">
        <f>if(isblank(rawdata!M250),"",if(countif(Mappings!$A$6:$A$250,"="&amp;rawdata!M250)&gt;0,vlookup(rawdata!M250,Mappings!$A$6:$B$250,2,false),rawdata!M250))</f>
        <v>function_touch</v>
      </c>
      <c r="M250" s="2" t="str">
        <f>if(isblank(rawdata!N250),"",if(countif(Mappings!$A$6:$A$250,"="&amp;rawdata!N250)&gt;0,vlookup(rawdata!N250,Mappings!$A$6:$B$250,2,false),rawdata!N250))</f>
        <v>form_installation</v>
      </c>
      <c r="N250" s="2" t="str">
        <f>if(isblank(rawdata!O250),"",if(countif(Mappings!$A$6:$A$250,"="&amp;rawdata!O250)&gt;0,vlookup(rawdata!O250,Mappings!$A$6:$B$250,2,false),rawdata!O250))</f>
        <v>form_app</v>
      </c>
      <c r="O250" s="2" t="str">
        <f>if(isblank(rawdata!P250),"",if(countif(Mappings!$A$6:$A$250,"="&amp;rawdata!P250)&gt;0,vlookup(rawdata!P250,Mappings!$A$6:$B$250,2,false),rawdata!P250))</f>
        <v>form_video</v>
      </c>
      <c r="P250" s="2" t="str">
        <f>if(isblank(rawdata!Q250),"",if(countif(Mappings!$A$6:$A$250,"="&amp;rawdata!Q250)&gt;0,vlookup(rawdata!Q250,Mappings!$A$6:$B$250,2,false),rawdata!Q250))</f>
        <v>theme_historic</v>
      </c>
      <c r="Q250" s="2" t="str">
        <f>if(isblank(rawdata!R250),"",if(countif(Mappings!$A$6:$A$250,"="&amp;rawdata!R250)&gt;0,vlookup(rawdata!R250,Mappings!$A$6:$B$250,2,false),rawdata!R250))</f>
        <v>tech_screen</v>
      </c>
      <c r="R250" s="2" t="str">
        <f>if(isblank(rawdata!S250),"",if(countif(Mappings!$A$6:$A$250,"="&amp;rawdata!S250)&gt;0,vlookup(rawdata!S250,Mappings!$A$6:$B$250,2,false),rawdata!S250))</f>
        <v/>
      </c>
      <c r="S250" s="2" t="str">
        <f>if(isblank(rawdata!T250),"",if(countif(Mappings!$A$6:$A$250,"="&amp;rawdata!T250)&gt;0,vlookup(rawdata!T250,Mappings!$A$6:$B$250,2,false),rawdata!T250))</f>
        <v/>
      </c>
      <c r="T250" s="2" t="str">
        <f>if(isblank(rawdata!U250),"",if(countif(Mappings!$A$6:$A$250,"="&amp;rawdata!U250)&gt;0,vlookup(rawdata!U250,Mappings!$A$6:$B$250,2,false),rawdata!U250))</f>
        <v/>
      </c>
      <c r="U250" s="2" t="str">
        <f>if(isblank(rawdata!V250),"",if(countif(Mappings!$A$6:$A$250,"="&amp;rawdata!V250)&gt;0,vlookup(rawdata!V250,Mappings!$A$6:$B$250,2,false),rawdata!V250))</f>
        <v/>
      </c>
      <c r="V250" s="2" t="str">
        <f>if(isblank(rawdata!W250),"",if(countif(Mappings!$A$6:$A$250,"="&amp;rawdata!W250)&gt;0,vlookup(rawdata!W250,Mappings!$A$6:$B$250,2,false),rawdata!W250))</f>
        <v/>
      </c>
      <c r="W250" s="2" t="str">
        <f>if(isblank(rawdata!X250),"",if(countif(Mappings!$A$6:$A$250,"="&amp;rawdata!X250)&gt;0,vlookup(rawdata!X250,Mappings!$A$6:$B$250,2,false),rawdata!X250))</f>
        <v/>
      </c>
      <c r="X250" s="2" t="str">
        <f>if(isblank(rawdata!Y250),"",if(countif(Mappings!$A$6:$A$250,"="&amp;rawdata!Y250)&gt;0,vlookup(rawdata!Y250,Mappings!$A$6:$B$250,2,false),rawdata!Y250))</f>
        <v/>
      </c>
      <c r="Y250" s="2" t="str">
        <f>if(isblank(rawdata!Z250),"",if(countif(Mappings!$A$6:$A$250,"="&amp;rawdata!Z250)&gt;0,vlookup(rawdata!Z250,Mappings!$A$6:$B$250,2,false),rawdata!Z250))</f>
        <v/>
      </c>
      <c r="Z250" s="2" t="str">
        <f>if(isblank(rawdata!AA250),"",if(countif(Mappings!$A$6:$A$250,"="&amp;rawdata!AA250)&gt;0,vlookup(rawdata!AA250,Mappings!$A$6:$B$250,2,false),rawdata!AA250))</f>
        <v/>
      </c>
      <c r="AA250" s="2" t="str">
        <f>if(isblank(rawdata!AB250),"",if(countif(Mappings!$A$6:$A$250,"="&amp;rawdata!AB250)&gt;0,vlookup(rawdata!AB250,Mappings!$A$6:$B$250,2,false),rawdata!AB250))</f>
        <v/>
      </c>
    </row>
  </sheetData>
  <hyperlinks>
    <hyperlink r:id="rId1" ref="E2"/>
    <hyperlink r:id="rId2" ref="E3"/>
    <hyperlink r:id="rId3" ref="E4"/>
    <hyperlink r:id="rId4" ref="E5"/>
    <hyperlink r:id="rId5" ref="E6"/>
    <hyperlink r:id="rId6" ref="E7"/>
    <hyperlink r:id="rId7" ref="E8"/>
    <hyperlink r:id="rId8" ref="E9"/>
    <hyperlink r:id="rId9" ref="E10"/>
    <hyperlink r:id="rId10" ref="E11"/>
    <hyperlink r:id="rId11" ref="E12"/>
    <hyperlink r:id="rId12" ref="E13"/>
    <hyperlink r:id="rId13" ref="E14"/>
    <hyperlink r:id="rId14" ref="E15"/>
    <hyperlink r:id="rId15" ref="E16"/>
    <hyperlink r:id="rId16" ref="E17"/>
    <hyperlink r:id="rId17" ref="E18"/>
    <hyperlink r:id="rId18" ref="E19"/>
    <hyperlink r:id="rId19" ref="E20"/>
    <hyperlink r:id="rId20" ref="E21"/>
    <hyperlink r:id="rId21" ref="E22"/>
    <hyperlink r:id="rId22" ref="E23"/>
    <hyperlink r:id="rId23" ref="E24"/>
    <hyperlink r:id="rId24" ref="E25"/>
    <hyperlink r:id="rId25" ref="E26"/>
    <hyperlink r:id="rId26" ref="E27"/>
    <hyperlink r:id="rId27" ref="E28"/>
    <hyperlink r:id="rId28" ref="E29"/>
    <hyperlink r:id="rId29" ref="E30"/>
    <hyperlink r:id="rId30" ref="E31"/>
    <hyperlink r:id="rId31" ref="E32"/>
    <hyperlink r:id="rId32" ref="E33"/>
    <hyperlink r:id="rId33" ref="E34"/>
    <hyperlink r:id="rId34" ref="E35"/>
    <hyperlink r:id="rId35" ref="E36"/>
    <hyperlink r:id="rId36" ref="E37"/>
    <hyperlink r:id="rId37" ref="E38"/>
    <hyperlink r:id="rId38" ref="E39"/>
    <hyperlink r:id="rId39" ref="E40"/>
    <hyperlink r:id="rId40" ref="E41"/>
    <hyperlink r:id="rId41" ref="E42"/>
    <hyperlink r:id="rId42" ref="E43"/>
    <hyperlink r:id="rId43" ref="E44"/>
    <hyperlink r:id="rId44" ref="E45"/>
    <hyperlink r:id="rId45" ref="E46"/>
    <hyperlink r:id="rId46" ref="E47"/>
    <hyperlink r:id="rId47" ref="E48"/>
    <hyperlink r:id="rId48" location="/project/self-destructing-book" ref="E49"/>
    <hyperlink r:id="rId49" ref="E50"/>
    <hyperlink r:id="rId50" location="/peace-wall/" ref="E51"/>
    <hyperlink r:id="rId51" location="/forgotten-songs/" ref="E52"/>
    <hyperlink r:id="rId52" location="/into-the-blue/" ref="E53"/>
    <hyperlink r:id="rId53" location="/virtual-voyage/" ref="E54"/>
    <hyperlink r:id="rId54" location="/first-peoples-digital-labels/" ref="E55"/>
    <hyperlink r:id="rId55" location="/sydney-institute-of-marine-science/" ref="E56"/>
    <hyperlink r:id="rId56" location="/international-cricket-hall-of-fame/" ref="E57"/>
    <hyperlink r:id="rId57" location="/one-road-apps/" ref="E58"/>
    <hyperlink r:id="rId58" location="/harry-perkins-institute-of-medical-research/" ref="E59"/>
    <hyperlink r:id="rId59" location="/wild-chippendale/" ref="E60"/>
    <hyperlink r:id="rId60" location="/the-forgotten-port-city/" ref="E61"/>
    <hyperlink r:id="rId61" location="/cardboard/" ref="E62"/>
    <hyperlink r:id="rId62" location="/the-inland-sea/" ref="E63"/>
    <hyperlink r:id="rId63" location="/afghanistan-the-australian-story/" ref="E64"/>
    <hyperlink r:id="rId64" location="/panorama-application/" ref="E65"/>
    <hyperlink r:id="rId65" location="/stockland-touchtable/" ref="E66"/>
    <hyperlink r:id="rId66" location="/super-future-you/" ref="E67"/>
    <hyperlink r:id="rId67" location="/dangerous-australians/" ref="E68"/>
    <hyperlink r:id="rId68" location="/brain-battle/" ref="E69"/>
    <hyperlink r:id="rId69" location="/yiwarra-kuju/" ref="E70"/>
    <hyperlink r:id="rId70" location="/dandenong-plaza/" ref="E71"/>
    <hyperlink r:id="rId71" location="/gwoonwardu-touchtables/" ref="E72"/>
    <hyperlink r:id="rId72" location="/garden-of-neon/" ref="E73"/>
    <hyperlink r:id="rId73" location="/spikes-asia/" ref="E74"/>
    <hyperlink r:id="rId74" location="/eureka-touchtables/" ref="E75"/>
    <hyperlink r:id="rId75" location="/navigators/" ref="E76"/>
    <hyperlink r:id="rId76" location="/hmas-sydney/" ref="E77"/>
    <hyperlink r:id="rId77" location="/parramatta-flood/" ref="E78"/>
    <hyperlink r:id="rId78" location="/words-beacon/" ref="E79"/>
    <hyperlink r:id="rId79" location="/gusto-a-culinary-history-of-victoria/" ref="E80"/>
    <hyperlink r:id="rId80" location="/parramatta-ww1-table/" ref="E81"/>
    <hyperlink r:id="rId81" location="/locations/" ref="E82"/>
    <hyperlink r:id="rId82" location="/memory-of-a-nation/" ref="E83"/>
    <hyperlink r:id="rId83" location="/never-enough-grass/" ref="E84"/>
    <hyperlink r:id="rId84" location="/cusp-designing-into-the-next-decade/" ref="E85"/>
    <hyperlink r:id="rId85" location="/scribbly-gum/" ref="E86"/>
    <hyperlink r:id="rId86" location="/creation-stories/" ref="E87"/>
    <hyperlink r:id="rId87" location="/evolution-of-slv/" ref="E88"/>
    <hyperlink r:id="rId88" location="/genealogy-of-moving-image-technologies/" ref="E89"/>
    <hyperlink r:id="rId89" location="/the-blue-edge/" ref="E90"/>
    <hyperlink r:id="rId90" location="/tradewall/" ref="E91"/>
    <hyperlink r:id="rId91" location="/traversing-antarctica-the-australian-experience/" ref="E92"/>
    <hyperlink r:id="rId92" ref="E93"/>
    <hyperlink r:id="rId93" ref="E94"/>
    <hyperlink r:id="rId94" ref="E95"/>
    <hyperlink r:id="rId95" ref="E96"/>
    <hyperlink r:id="rId96" ref="E97"/>
    <hyperlink r:id="rId97" ref="E98"/>
    <hyperlink r:id="rId98" ref="E99"/>
    <hyperlink r:id="rId99" ref="E100"/>
    <hyperlink r:id="rId100" ref="E101"/>
    <hyperlink r:id="rId101" ref="E102"/>
    <hyperlink r:id="rId102" ref="E103"/>
    <hyperlink r:id="rId103" ref="E104"/>
    <hyperlink r:id="rId104" ref="E105"/>
    <hyperlink r:id="rId105" ref="E106"/>
    <hyperlink r:id="rId106" ref="E107"/>
    <hyperlink r:id="rId107" ref="E108"/>
    <hyperlink r:id="rId108" ref="E109"/>
    <hyperlink r:id="rId109" ref="E110"/>
    <hyperlink r:id="rId110" ref="E111"/>
    <hyperlink r:id="rId111" ref="E112"/>
    <hyperlink r:id="rId112" ref="E113"/>
    <hyperlink r:id="rId113" ref="E114"/>
    <hyperlink r:id="rId114" ref="E115"/>
    <hyperlink r:id="rId115" ref="E116"/>
    <hyperlink r:id="rId116" ref="E117"/>
    <hyperlink r:id="rId117" ref="E118"/>
    <hyperlink r:id="rId118" ref="E119"/>
    <hyperlink r:id="rId119" ref="E120"/>
    <hyperlink r:id="rId120" ref="E121"/>
    <hyperlink r:id="rId121" ref="E122"/>
    <hyperlink r:id="rId122" ref="E123"/>
    <hyperlink r:id="rId123" ref="E124"/>
    <hyperlink r:id="rId124" ref="E125"/>
    <hyperlink r:id="rId125" location="/works/in-order-to-control/" ref="E126"/>
    <hyperlink r:id="rId126" location="/works/volkswagen-arena/" ref="E127"/>
    <hyperlink r:id="rId127" location="/works/amber-10/" ref="E128"/>
    <hyperlink r:id="rId128" location="/works/pera-palace-hotel-abstract/" ref="E129"/>
    <hyperlink r:id="rId129" ref="E130"/>
    <hyperlink r:id="rId130" ref="E131"/>
    <hyperlink r:id="rId131" ref="E132"/>
    <hyperlink r:id="rId132" ref="E133"/>
    <hyperlink r:id="rId133" ref="E134"/>
    <hyperlink r:id="rId134" ref="E135"/>
    <hyperlink r:id="rId135" ref="E136"/>
    <hyperlink r:id="rId136" ref="E137"/>
    <hyperlink r:id="rId137" ref="E138"/>
    <hyperlink r:id="rId138" ref="E139"/>
    <hyperlink r:id="rId139" ref="E140"/>
    <hyperlink r:id="rId140" ref="E141"/>
    <hyperlink r:id="rId141" ref="E142"/>
    <hyperlink r:id="rId142" ref="E143"/>
    <hyperlink r:id="rId143" location="/lets-get-aquatic/" ref="E144"/>
    <hyperlink r:id="rId144" ref="E145"/>
    <hyperlink r:id="rId145" ref="E146"/>
    <hyperlink r:id="rId146" ref="E147"/>
    <hyperlink r:id="rId147" ref="E148"/>
    <hyperlink r:id="rId148" ref="E149"/>
    <hyperlink r:id="rId149" ref="E150"/>
    <hyperlink r:id="rId150" ref="E151"/>
    <hyperlink r:id="rId151" ref="E152"/>
    <hyperlink r:id="rId152" ref="E153"/>
    <hyperlink r:id="rId153" ref="E154"/>
    <hyperlink r:id="rId154" ref="E155"/>
    <hyperlink r:id="rId155" ref="E156"/>
    <hyperlink r:id="rId156" ref="E157"/>
    <hyperlink r:id="rId157" ref="E158"/>
    <hyperlink r:id="rId158" ref="E159"/>
    <hyperlink r:id="rId159" ref="E160"/>
    <hyperlink r:id="rId160" ref="E161"/>
    <hyperlink r:id="rId161" ref="E162"/>
    <hyperlink r:id="rId162" ref="E163"/>
    <hyperlink r:id="rId163" ref="E164"/>
    <hyperlink r:id="rId164" ref="E165"/>
    <hyperlink r:id="rId165" ref="E166"/>
    <hyperlink r:id="rId166" ref="E167"/>
    <hyperlink r:id="rId167" ref="E168"/>
    <hyperlink r:id="rId168" ref="E169"/>
    <hyperlink r:id="rId169" ref="E170"/>
    <hyperlink r:id="rId170" ref="E171"/>
    <hyperlink r:id="rId171" ref="E172"/>
    <hyperlink r:id="rId172" ref="E173"/>
    <hyperlink r:id="rId173" ref="E174"/>
    <hyperlink r:id="rId174" location="breaking-wave" ref="E175"/>
    <hyperlink r:id="rId175" location="visionary-science" ref="E176"/>
    <hyperlink r:id="rId176" location="facets-of-history" ref="E177"/>
    <hyperlink r:id="rId177" location="who-we-are" ref="E178"/>
    <hyperlink r:id="rId178" location="lab-bench" ref="E179"/>
    <hyperlink r:id="rId179" location="our-therapies" ref="E180"/>
    <hyperlink r:id="rId180" location="our-pipeline" ref="E181"/>
    <hyperlink r:id="rId181" location="smart-energy" ref="E182"/>
    <hyperlink r:id="rId182" location="neea-generator" ref="E183"/>
    <hyperlink r:id="rId183" location="crx-display" ref="E184"/>
    <hyperlink r:id="rId184" location="revolution-lounge" ref="E185"/>
    <hyperlink r:id="rId185" location="zebrafish" ref="E186"/>
    <hyperlink r:id="rId186" location="illuminated-manuscript" ref="E187"/>
    <hyperlink r:id="rId187" location="pledge-wall" ref="E188"/>
    <hyperlink r:id="rId188" location="irish-college-exhibits" ref="E189"/>
    <hyperlink r:id="rId189" location="hall-of-ideas" ref="E190"/>
    <hyperlink r:id="rId190" location="period-rooms" ref="E191"/>
    <hyperlink r:id="rId191" location="luce-center" ref="E192"/>
    <hyperlink r:id="rId192" location="boisterous-sea-of-liberty" ref="E193"/>
    <hyperlink r:id="rId193" location="boston-mfa" ref="E194"/>
    <hyperlink r:id="rId194" location="weather-station" ref="E195"/>
    <hyperlink r:id="rId195" location="touchscreen-interactives" ref="E196"/>
    <hyperlink r:id="rId196" location="collections-highlight" ref="E197"/>
    <hyperlink r:id="rId197" location="interactive-columns" ref="E198"/>
    <hyperlink r:id="rId198" location="nobel-field" ref="E199"/>
    <hyperlink r:id="rId199" location="nobel-field" ref="E200"/>
    <hyperlink r:id="rId200" ref="E201"/>
    <hyperlink r:id="rId201" ref="E202"/>
    <hyperlink r:id="rId202" ref="E203"/>
    <hyperlink r:id="rId203" ref="E204"/>
    <hyperlink r:id="rId204" ref="E205"/>
    <hyperlink r:id="rId205" ref="E206"/>
    <hyperlink r:id="rId206" ref="E207"/>
    <hyperlink r:id="rId207" ref="E208"/>
    <hyperlink r:id="rId208" ref="E209"/>
    <hyperlink r:id="rId209" ref="E210"/>
    <hyperlink r:id="rId210" ref="E211"/>
    <hyperlink r:id="rId211" ref="E212"/>
    <hyperlink r:id="rId212" ref="E213"/>
    <hyperlink r:id="rId213" ref="E214"/>
    <hyperlink r:id="rId214" ref="E215"/>
    <hyperlink r:id="rId215" ref="E216"/>
    <hyperlink r:id="rId216" ref="E217"/>
    <hyperlink r:id="rId217" ref="E218"/>
    <hyperlink r:id="rId218" ref="E219"/>
    <hyperlink r:id="rId219" ref="E220"/>
    <hyperlink r:id="rId220" ref="E221"/>
    <hyperlink r:id="rId221" ref="E222"/>
    <hyperlink r:id="rId222" ref="E223"/>
    <hyperlink r:id="rId223" ref="E224"/>
    <hyperlink r:id="rId224" ref="E225"/>
    <hyperlink r:id="rId225" ref="E226"/>
    <hyperlink r:id="rId226" ref="E227"/>
    <hyperlink r:id="rId227" ref="E228"/>
    <hyperlink r:id="rId228" ref="E229"/>
    <hyperlink r:id="rId229" ref="E230"/>
    <hyperlink r:id="rId230" ref="E231"/>
    <hyperlink r:id="rId231" ref="E232"/>
    <hyperlink r:id="rId232" ref="E233"/>
    <hyperlink r:id="rId233" ref="E234"/>
    <hyperlink r:id="rId234" ref="E235"/>
    <hyperlink r:id="rId235" ref="E236"/>
    <hyperlink r:id="rId236" ref="E237"/>
    <hyperlink r:id="rId237" ref="E238"/>
    <hyperlink r:id="rId238" ref="E239"/>
    <hyperlink r:id="rId239" ref="E240"/>
    <hyperlink r:id="rId240" ref="E241"/>
    <hyperlink r:id="rId241" ref="E242"/>
    <hyperlink r:id="rId242" ref="E243"/>
    <hyperlink r:id="rId243" ref="E244"/>
    <hyperlink r:id="rId244" ref="E245"/>
    <hyperlink r:id="rId245" ref="E246"/>
    <hyperlink r:id="rId246" ref="E247"/>
    <hyperlink r:id="rId247" ref="E248"/>
    <hyperlink r:id="rId248" ref="E249"/>
    <hyperlink r:id="rId249" ref="E250"/>
  </hyperlinks>
  <drawing r:id="rId250"/>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cols>
    <col customWidth="1" min="2" max="2" width="19.0"/>
  </cols>
  <sheetData>
    <row r="1">
      <c r="A1" s="1" t="s">
        <v>1149</v>
      </c>
    </row>
    <row r="2">
      <c r="A2" s="2" t="s">
        <v>1150</v>
      </c>
    </row>
    <row r="4">
      <c r="A4" s="1" t="s">
        <v>1151</v>
      </c>
      <c r="B4" s="2"/>
    </row>
    <row r="5">
      <c r="A5" s="2" t="s">
        <v>1152</v>
      </c>
      <c r="B5" s="2" t="str">
        <f>countif($A$17:$A$276,"**Singleton")</f>
        <v>20</v>
      </c>
      <c r="D5" s="2" t="s">
        <v>1153</v>
      </c>
    </row>
    <row r="6">
      <c r="A6" s="2" t="s">
        <v>1154</v>
      </c>
      <c r="B6" s="2" t="str">
        <f>countif($A$17:$A$276,"More!")</f>
        <v>0</v>
      </c>
      <c r="D6" s="2" t="s">
        <v>1155</v>
      </c>
    </row>
    <row r="7">
      <c r="A7" s="2" t="s">
        <v>1156</v>
      </c>
      <c r="B7" s="2" t="str">
        <f>countif($A$17:$A$276,"Enough!?")</f>
        <v>15</v>
      </c>
      <c r="D7" s="2" t="s">
        <v>1157</v>
      </c>
    </row>
    <row r="8">
      <c r="A8" s="2" t="s">
        <v>1158</v>
      </c>
      <c r="B8" s="2" t="str">
        <f>count($C$17:$C$276)-sum(B5:B7)</f>
        <v>54</v>
      </c>
      <c r="D8" s="2" t="s">
        <v>1159</v>
      </c>
    </row>
    <row r="9">
      <c r="A9" s="2" t="s">
        <v>1160</v>
      </c>
      <c r="B9" s="2" t="str">
        <f>sum(B5:B8)</f>
        <v>89</v>
      </c>
      <c r="D9" s="2" t="s">
        <v>1161</v>
      </c>
    </row>
    <row r="10">
      <c r="A10" s="2"/>
      <c r="B10" s="2"/>
    </row>
    <row r="11">
      <c r="A11" s="1" t="s">
        <v>1162</v>
      </c>
      <c r="B11" s="2"/>
    </row>
    <row r="12">
      <c r="A12" s="2" t="s">
        <v>1154</v>
      </c>
      <c r="B12" s="24">
        <v>2.0</v>
      </c>
      <c r="D12" s="2" t="s">
        <v>1163</v>
      </c>
    </row>
    <row r="13">
      <c r="A13" s="2" t="s">
        <v>1156</v>
      </c>
      <c r="B13" s="24">
        <v>30.0</v>
      </c>
      <c r="D13" s="2" t="s">
        <v>1163</v>
      </c>
    </row>
    <row r="15">
      <c r="A15" s="1" t="s">
        <v>1164</v>
      </c>
      <c r="B15" s="1" t="s">
        <v>29</v>
      </c>
      <c r="C15" s="1" t="s">
        <v>1165</v>
      </c>
      <c r="D15" s="1"/>
    </row>
    <row r="16">
      <c r="A16" s="25" t="s">
        <v>1166</v>
      </c>
      <c r="B16" t="str">
        <f>IFERROR(__xludf.DUMMYFUNCTION("sort(unique({CleanData!I2:I2000;CleanData!J2:J2000;CleanData!K2:K2000;CleanData!L2:L2000;CleanData!M2:M2000;CleanData!N2:N2000;CleanData!O2:O2000;CleanData!P2:P2000;CleanData!Q2:Q2000;CleanData!R2:R2000;CleanData!S2:S2000;CleanData!T2:T2000;CleanData!U2:U2000;CleanData!V2:V2000;CleanData!W2:W2000;CleanData!X2:X2000;CleanData!Y2:Y2000;CleanData!Z2:Z2000;CleanData!AA2:AA2000}),1,true)"),"")</f>
        <v/>
      </c>
      <c r="C16" s="2" t="s">
        <v>1167</v>
      </c>
    </row>
    <row r="17">
      <c r="A17" t="str">
        <f t="shared" ref="A17:A276" si="1">if(not(isblank(B17)),if(C17&lt;$B$12,if(C17&lt;2,"**Singleton","More!"),if(C17&gt;$B$13,"Enough!?","")),"")</f>
        <v/>
      </c>
      <c r="B17" t="s">
        <v>842</v>
      </c>
      <c r="C17" t="str">
        <f>if(not(isblank(B17)),countif(rawdata!$J$2:$AB$2000,"="&amp;B17),"")</f>
        <v>2</v>
      </c>
    </row>
    <row r="18">
      <c r="A18" t="str">
        <f t="shared" si="1"/>
        <v>Enough!?</v>
      </c>
      <c r="B18" t="s">
        <v>118</v>
      </c>
      <c r="C18" t="str">
        <f>if(not(isblank(B18)),countif(rawdata!$J$2:$AB$2000,"="&amp;B18),"")</f>
        <v>36</v>
      </c>
    </row>
    <row r="19">
      <c r="A19" t="str">
        <f t="shared" si="1"/>
        <v/>
      </c>
      <c r="B19" t="s">
        <v>465</v>
      </c>
      <c r="C19" t="str">
        <f>if(not(isblank(B19)),countif(rawdata!$J$2:$AB$2000,"="&amp;B19),"")</f>
        <v>2</v>
      </c>
    </row>
    <row r="20">
      <c r="A20" t="str">
        <f t="shared" si="1"/>
        <v>Enough!?</v>
      </c>
      <c r="B20" t="s">
        <v>282</v>
      </c>
      <c r="C20" t="str">
        <f>if(not(isblank(B20)),countif(rawdata!$J$2:$AB$2000,"="&amp;B20),"")</f>
        <v>51</v>
      </c>
    </row>
    <row r="21">
      <c r="A21" t="str">
        <f t="shared" si="1"/>
        <v/>
      </c>
      <c r="B21" t="s">
        <v>100</v>
      </c>
      <c r="C21" t="str">
        <f>if(not(isblank(B21)),countif(rawdata!$J$2:$AB$2000,"="&amp;B21),"")</f>
        <v>11</v>
      </c>
    </row>
    <row r="22">
      <c r="A22" t="str">
        <f t="shared" si="1"/>
        <v/>
      </c>
      <c r="B22" t="s">
        <v>224</v>
      </c>
      <c r="C22" t="str">
        <f>if(not(isblank(B22)),countif(rawdata!$J$2:$AB$2000,"="&amp;B22),"")</f>
        <v>3</v>
      </c>
    </row>
    <row r="23">
      <c r="A23" t="str">
        <f t="shared" si="1"/>
        <v>Enough!?</v>
      </c>
      <c r="B23" t="s">
        <v>61</v>
      </c>
      <c r="C23" t="str">
        <f>if(not(isblank(B23)),countif(rawdata!$J$2:$AB$2000,"="&amp;B23),"")</f>
        <v>221</v>
      </c>
    </row>
    <row r="24">
      <c r="A24" t="str">
        <f t="shared" si="1"/>
        <v>Enough!?</v>
      </c>
      <c r="B24" t="s">
        <v>64</v>
      </c>
      <c r="C24" t="str">
        <f>if(not(isblank(B24)),countif(rawdata!$J$2:$AB$2000,"="&amp;B24),"")</f>
        <v>102</v>
      </c>
    </row>
    <row r="25">
      <c r="A25" t="str">
        <f t="shared" si="1"/>
        <v/>
      </c>
      <c r="B25" t="s">
        <v>76</v>
      </c>
      <c r="C25" t="str">
        <f>if(not(isblank(B25)),countif(rawdata!$J$2:$AB$2000,"="&amp;B25),"")</f>
        <v>2</v>
      </c>
    </row>
    <row r="26">
      <c r="A26" t="str">
        <f t="shared" si="1"/>
        <v/>
      </c>
      <c r="B26" t="s">
        <v>554</v>
      </c>
      <c r="C26" t="str">
        <f>if(not(isblank(B26)),countif(rawdata!$J$2:$AB$2000,"="&amp;B26),"")</f>
        <v>2</v>
      </c>
    </row>
    <row r="27">
      <c r="A27" t="str">
        <f t="shared" si="1"/>
        <v/>
      </c>
      <c r="B27" t="s">
        <v>105</v>
      </c>
      <c r="C27" t="str">
        <f>if(not(isblank(B27)),countif(rawdata!$J$2:$AB$2000,"="&amp;B27),"")</f>
        <v>2</v>
      </c>
    </row>
    <row r="28">
      <c r="A28" t="str">
        <f t="shared" si="1"/>
        <v>**Singleton</v>
      </c>
      <c r="B28" t="s">
        <v>561</v>
      </c>
      <c r="C28" t="str">
        <f>if(not(isblank(B28)),countif(rawdata!$J$2:$AB$2000,"="&amp;B28),"")</f>
        <v>1</v>
      </c>
    </row>
    <row r="29">
      <c r="A29" t="str">
        <f t="shared" si="1"/>
        <v/>
      </c>
      <c r="B29" t="s">
        <v>261</v>
      </c>
      <c r="C29" t="str">
        <f>if(not(isblank(B29)),countif(rawdata!$J$2:$AB$2000,"="&amp;B29),"")</f>
        <v>3</v>
      </c>
    </row>
    <row r="30">
      <c r="A30" t="str">
        <f t="shared" si="1"/>
        <v>Enough!?</v>
      </c>
      <c r="B30" t="s">
        <v>167</v>
      </c>
      <c r="C30" t="str">
        <f>if(not(isblank(B30)),countif(rawdata!$J$2:$AB$2000,"="&amp;B30),"")</f>
        <v>46</v>
      </c>
    </row>
    <row r="31">
      <c r="A31" t="str">
        <f t="shared" si="1"/>
        <v/>
      </c>
      <c r="B31" t="s">
        <v>158</v>
      </c>
      <c r="C31" t="str">
        <f>if(not(isblank(B31)),countif(rawdata!$J$2:$AB$2000,"="&amp;B31),"")</f>
        <v>3</v>
      </c>
    </row>
    <row r="32">
      <c r="A32" t="str">
        <f t="shared" si="1"/>
        <v/>
      </c>
      <c r="B32" t="s">
        <v>134</v>
      </c>
      <c r="C32" t="str">
        <f>if(not(isblank(B32)),countif(rawdata!$J$2:$AB$2000,"="&amp;B32),"")</f>
        <v>3</v>
      </c>
    </row>
    <row r="33">
      <c r="A33" t="str">
        <f t="shared" si="1"/>
        <v/>
      </c>
      <c r="B33" t="s">
        <v>152</v>
      </c>
      <c r="C33" t="str">
        <f>if(not(isblank(B33)),countif(rawdata!$J$2:$AB$2000,"="&amp;B33),"")</f>
        <v>2</v>
      </c>
    </row>
    <row r="34">
      <c r="A34" t="str">
        <f t="shared" si="1"/>
        <v/>
      </c>
      <c r="B34" t="s">
        <v>320</v>
      </c>
      <c r="C34" t="str">
        <f>if(not(isblank(B34)),countif(rawdata!$J$2:$AB$2000,"="&amp;B34),"")</f>
        <v>8</v>
      </c>
    </row>
    <row r="35">
      <c r="A35" t="str">
        <f t="shared" si="1"/>
        <v/>
      </c>
      <c r="B35" t="s">
        <v>189</v>
      </c>
      <c r="C35" t="str">
        <f>if(not(isblank(B35)),countif(rawdata!$J$2:$AB$2000,"="&amp;B35),"")</f>
        <v>6</v>
      </c>
    </row>
    <row r="36">
      <c r="A36" t="str">
        <f t="shared" si="1"/>
        <v/>
      </c>
      <c r="B36" t="s">
        <v>127</v>
      </c>
      <c r="C36" t="str">
        <f>if(not(isblank(B36)),countif(rawdata!$J$2:$AB$2000,"="&amp;B36),"")</f>
        <v>2</v>
      </c>
    </row>
    <row r="37">
      <c r="A37" t="str">
        <f t="shared" si="1"/>
        <v/>
      </c>
      <c r="B37" t="s">
        <v>75</v>
      </c>
      <c r="C37" t="str">
        <f>if(not(isblank(B37)),countif(rawdata!$J$2:$AB$2000,"="&amp;B37),"")</f>
        <v>9</v>
      </c>
    </row>
    <row r="38">
      <c r="A38" t="str">
        <f t="shared" si="1"/>
        <v/>
      </c>
      <c r="B38" t="s">
        <v>274</v>
      </c>
      <c r="C38" t="str">
        <f>if(not(isblank(B38)),countif(rawdata!$J$2:$AB$2000,"="&amp;B38),"")</f>
        <v>2</v>
      </c>
    </row>
    <row r="39">
      <c r="A39" t="str">
        <f t="shared" si="1"/>
        <v/>
      </c>
      <c r="B39" t="s">
        <v>355</v>
      </c>
      <c r="C39" t="str">
        <f>if(not(isblank(B39)),countif(rawdata!$J$2:$AB$2000,"="&amp;B39),"")</f>
        <v>7</v>
      </c>
    </row>
    <row r="40">
      <c r="A40" t="str">
        <f t="shared" si="1"/>
        <v>**Singleton</v>
      </c>
      <c r="B40" t="s">
        <v>386</v>
      </c>
      <c r="C40" t="str">
        <f>if(not(isblank(B40)),countif(rawdata!$J$2:$AB$2000,"="&amp;B40),"")</f>
        <v>1</v>
      </c>
    </row>
    <row r="41">
      <c r="A41" t="str">
        <f t="shared" si="1"/>
        <v>Enough!?</v>
      </c>
      <c r="B41" t="s">
        <v>96</v>
      </c>
      <c r="C41" t="str">
        <f>if(not(isblank(B41)),countif(rawdata!$J$2:$AB$2000,"="&amp;B41),"")</f>
        <v>31</v>
      </c>
    </row>
    <row r="42">
      <c r="A42" t="str">
        <f t="shared" si="1"/>
        <v/>
      </c>
      <c r="B42" t="s">
        <v>268</v>
      </c>
      <c r="C42" t="str">
        <f>if(not(isblank(B42)),countif(rawdata!$J$2:$AB$2000,"="&amp;B42),"")</f>
        <v>6</v>
      </c>
    </row>
    <row r="43">
      <c r="A43" t="str">
        <f t="shared" si="1"/>
        <v/>
      </c>
      <c r="B43" t="s">
        <v>128</v>
      </c>
      <c r="C43" t="str">
        <f>if(not(isblank(B43)),countif(rawdata!$J$2:$AB$2000,"="&amp;B43),"")</f>
        <v>20</v>
      </c>
    </row>
    <row r="44">
      <c r="A44" t="str">
        <f t="shared" si="1"/>
        <v>Enough!?</v>
      </c>
      <c r="B44" t="s">
        <v>68</v>
      </c>
      <c r="C44" t="str">
        <f>if(not(isblank(B44)),countif(rawdata!$J$2:$AB$2000,"="&amp;B44),"")</f>
        <v>243</v>
      </c>
    </row>
    <row r="45">
      <c r="A45" t="str">
        <f t="shared" si="1"/>
        <v>**Singleton</v>
      </c>
      <c r="B45" t="s">
        <v>183</v>
      </c>
      <c r="C45" t="str">
        <f>if(not(isblank(B45)),countif(rawdata!$J$2:$AB$2000,"="&amp;B45),"")</f>
        <v>1</v>
      </c>
    </row>
    <row r="46">
      <c r="A46" t="str">
        <f t="shared" si="1"/>
        <v/>
      </c>
      <c r="B46" t="s">
        <v>670</v>
      </c>
      <c r="C46" t="str">
        <f>if(not(isblank(B46)),countif(rawdata!$J$2:$AB$2000,"="&amp;B46),"")</f>
        <v>3</v>
      </c>
    </row>
    <row r="47">
      <c r="A47" t="str">
        <f t="shared" si="1"/>
        <v/>
      </c>
      <c r="B47" t="s">
        <v>329</v>
      </c>
      <c r="C47" t="str">
        <f>if(not(isblank(B47)),countif(rawdata!$J$2:$AB$2000,"="&amp;B47),"")</f>
        <v>2</v>
      </c>
    </row>
    <row r="48">
      <c r="A48" t="str">
        <f t="shared" si="1"/>
        <v/>
      </c>
      <c r="B48" t="s">
        <v>378</v>
      </c>
      <c r="C48" t="str">
        <f>if(not(isblank(B48)),countif(rawdata!$J$2:$AB$2000,"="&amp;B48),"")</f>
        <v>3</v>
      </c>
    </row>
    <row r="49">
      <c r="A49" t="str">
        <f t="shared" si="1"/>
        <v>**Singleton</v>
      </c>
      <c r="B49" t="s">
        <v>838</v>
      </c>
      <c r="C49" t="str">
        <f>if(not(isblank(B49)),countif(rawdata!$J$2:$AB$2000,"="&amp;B49),"")</f>
        <v>1</v>
      </c>
    </row>
    <row r="50">
      <c r="A50" t="str">
        <f t="shared" si="1"/>
        <v/>
      </c>
      <c r="B50" t="s">
        <v>60</v>
      </c>
      <c r="C50" t="str">
        <f>if(not(isblank(B50)),countif(rawdata!$J$2:$AB$2000,"="&amp;B50),"")</f>
        <v>2</v>
      </c>
    </row>
    <row r="51">
      <c r="A51" t="str">
        <f t="shared" si="1"/>
        <v/>
      </c>
      <c r="B51" t="s">
        <v>176</v>
      </c>
      <c r="C51" t="str">
        <f>if(not(isblank(B51)),countif(rawdata!$J$2:$AB$2000,"="&amp;B51),"")</f>
        <v>18</v>
      </c>
    </row>
    <row r="52">
      <c r="A52" t="str">
        <f t="shared" si="1"/>
        <v>**Singleton</v>
      </c>
      <c r="B52" t="s">
        <v>385</v>
      </c>
      <c r="C52" t="str">
        <f>if(not(isblank(B52)),countif(rawdata!$J$2:$AB$2000,"="&amp;B52),"")</f>
        <v>1</v>
      </c>
    </row>
    <row r="53">
      <c r="A53" t="str">
        <f t="shared" si="1"/>
        <v/>
      </c>
      <c r="B53" t="s">
        <v>161</v>
      </c>
      <c r="C53" t="str">
        <f>if(not(isblank(B53)),countif(rawdata!$J$2:$AB$2000,"="&amp;B53),"")</f>
        <v>2</v>
      </c>
    </row>
    <row r="54">
      <c r="A54" t="str">
        <f t="shared" si="1"/>
        <v/>
      </c>
      <c r="B54" t="s">
        <v>95</v>
      </c>
      <c r="C54" t="str">
        <f>if(not(isblank(B54)),countif(rawdata!$J$2:$AB$2000,"="&amp;B54),"")</f>
        <v>3</v>
      </c>
    </row>
    <row r="55">
      <c r="A55" t="str">
        <f t="shared" si="1"/>
        <v/>
      </c>
      <c r="B55" t="s">
        <v>135</v>
      </c>
      <c r="C55" t="str">
        <f>if(not(isblank(B55)),countif(rawdata!$J$2:$AB$2000,"="&amp;B55),"")</f>
        <v>2</v>
      </c>
    </row>
    <row r="56">
      <c r="A56" t="str">
        <f t="shared" si="1"/>
        <v>Enough!?</v>
      </c>
      <c r="B56" t="s">
        <v>62</v>
      </c>
      <c r="C56" t="str">
        <f>if(not(isblank(B56)),countif(rawdata!$J$2:$AB$2000,"="&amp;B56),"")</f>
        <v>82</v>
      </c>
    </row>
    <row r="57">
      <c r="A57" t="str">
        <f t="shared" si="1"/>
        <v>Enough!?</v>
      </c>
      <c r="B57" t="s">
        <v>65</v>
      </c>
      <c r="C57" t="str">
        <f>if(not(isblank(B57)),countif(rawdata!$J$2:$AB$2000,"="&amp;B57),"")</f>
        <v>233</v>
      </c>
    </row>
    <row r="58">
      <c r="A58" t="str">
        <f t="shared" si="1"/>
        <v/>
      </c>
      <c r="B58" t="s">
        <v>119</v>
      </c>
      <c r="C58" t="str">
        <f>if(not(isblank(B58)),countif(rawdata!$J$2:$AB$2000,"="&amp;B58),"")</f>
        <v>10</v>
      </c>
    </row>
    <row r="59">
      <c r="A59" t="str">
        <f t="shared" si="1"/>
        <v/>
      </c>
      <c r="B59" t="s">
        <v>217</v>
      </c>
      <c r="C59" t="str">
        <f>if(not(isblank(B59)),countif(rawdata!$J$2:$AB$2000,"="&amp;B59),"")</f>
        <v>3</v>
      </c>
    </row>
    <row r="60">
      <c r="A60" t="str">
        <f t="shared" si="1"/>
        <v/>
      </c>
      <c r="B60" t="s">
        <v>78</v>
      </c>
      <c r="C60" t="str">
        <f>if(not(isblank(B60)),countif(rawdata!$J$2:$AB$2000,"="&amp;B60),"")</f>
        <v>7</v>
      </c>
    </row>
    <row r="61">
      <c r="A61" t="str">
        <f t="shared" si="1"/>
        <v/>
      </c>
      <c r="B61" t="s">
        <v>293</v>
      </c>
      <c r="C61" t="str">
        <f>if(not(isblank(B61)),countif(rawdata!$J$2:$AB$2000,"="&amp;B61),"")</f>
        <v>5</v>
      </c>
    </row>
    <row r="62">
      <c r="A62" t="str">
        <f t="shared" si="1"/>
        <v>**Singleton</v>
      </c>
      <c r="B62" t="s">
        <v>160</v>
      </c>
      <c r="C62" t="str">
        <f>if(not(isblank(B62)),countif(rawdata!$J$2:$AB$2000,"="&amp;B62),"")</f>
        <v>1</v>
      </c>
    </row>
    <row r="63">
      <c r="A63" t="str">
        <f t="shared" si="1"/>
        <v/>
      </c>
      <c r="B63" t="s">
        <v>143</v>
      </c>
      <c r="C63" t="str">
        <f>if(not(isblank(B63)),countif(rawdata!$J$2:$AB$2000,"="&amp;B63),"")</f>
        <v>2</v>
      </c>
    </row>
    <row r="64">
      <c r="A64" t="str">
        <f t="shared" si="1"/>
        <v>**Singleton</v>
      </c>
      <c r="B64" t="s">
        <v>267</v>
      </c>
      <c r="C64" t="str">
        <f>if(not(isblank(B64)),countif(rawdata!$J$2:$AB$2000,"="&amp;B64),"")</f>
        <v>1</v>
      </c>
    </row>
    <row r="65">
      <c r="A65" t="str">
        <f t="shared" si="1"/>
        <v>**Singleton</v>
      </c>
      <c r="B65" t="s">
        <v>846</v>
      </c>
      <c r="C65" t="str">
        <f>if(not(isblank(B65)),countif(rawdata!$J$2:$AB$2000,"="&amp;B65),"")</f>
        <v>1</v>
      </c>
    </row>
    <row r="66">
      <c r="A66" t="str">
        <f t="shared" si="1"/>
        <v>Enough!?</v>
      </c>
      <c r="B66" t="s">
        <v>145</v>
      </c>
      <c r="C66" t="str">
        <f>if(not(isblank(B66)),countif(rawdata!$J$2:$AB$2000,"="&amp;B66),"")</f>
        <v>41</v>
      </c>
    </row>
    <row r="67">
      <c r="A67" t="str">
        <f t="shared" si="1"/>
        <v>**Singleton</v>
      </c>
      <c r="B67" t="s">
        <v>111</v>
      </c>
      <c r="C67" t="str">
        <f>if(not(isblank(B67)),countif(rawdata!$J$2:$AB$2000,"="&amp;B67),"")</f>
        <v>1</v>
      </c>
    </row>
    <row r="68">
      <c r="A68" t="str">
        <f t="shared" si="1"/>
        <v/>
      </c>
      <c r="B68" t="s">
        <v>144</v>
      </c>
      <c r="C68" t="str">
        <f>if(not(isblank(B68)),countif(rawdata!$J$2:$AB$2000,"="&amp;B68),"")</f>
        <v>9</v>
      </c>
    </row>
    <row r="69">
      <c r="A69" t="str">
        <f t="shared" si="1"/>
        <v/>
      </c>
      <c r="B69" t="s">
        <v>253</v>
      </c>
      <c r="C69" t="str">
        <f>if(not(isblank(B69)),countif(rawdata!$J$2:$AB$2000,"="&amp;B69),"")</f>
        <v>2</v>
      </c>
    </row>
    <row r="70">
      <c r="A70" t="str">
        <f t="shared" si="1"/>
        <v>**Singleton</v>
      </c>
      <c r="B70" t="s">
        <v>66</v>
      </c>
      <c r="C70" t="str">
        <f>if(not(isblank(B70)),countif(rawdata!$J$2:$AB$2000,"="&amp;B70),"")</f>
        <v>1</v>
      </c>
    </row>
    <row r="71">
      <c r="A71" t="str">
        <f t="shared" si="1"/>
        <v>**Singleton</v>
      </c>
      <c r="B71" t="s">
        <v>828</v>
      </c>
      <c r="C71" t="str">
        <f>if(not(isblank(B71)),countif(rawdata!$J$2:$AB$2000,"="&amp;B71),"")</f>
        <v>1</v>
      </c>
    </row>
    <row r="72">
      <c r="A72" t="str">
        <f t="shared" si="1"/>
        <v>**Singleton</v>
      </c>
      <c r="B72" t="s">
        <v>876</v>
      </c>
      <c r="C72" t="str">
        <f>if(not(isblank(B72)),countif(rawdata!$J$2:$AB$2000,"="&amp;B72),"")</f>
        <v>1</v>
      </c>
    </row>
    <row r="73">
      <c r="A73" t="str">
        <f t="shared" si="1"/>
        <v/>
      </c>
      <c r="B73" t="s">
        <v>188</v>
      </c>
      <c r="C73" t="str">
        <f>if(not(isblank(B73)),countif(rawdata!$J$2:$AB$2000,"="&amp;B73),"")</f>
        <v>3</v>
      </c>
    </row>
    <row r="74">
      <c r="A74" t="str">
        <f t="shared" si="1"/>
        <v>**Singleton</v>
      </c>
      <c r="B74" t="s">
        <v>136</v>
      </c>
      <c r="C74" t="str">
        <f>if(not(isblank(B74)),countif(rawdata!$J$2:$AB$2000,"="&amp;B74),"")</f>
        <v>1</v>
      </c>
    </row>
    <row r="75">
      <c r="A75" t="str">
        <f t="shared" si="1"/>
        <v>**Singleton</v>
      </c>
      <c r="B75" t="s">
        <v>266</v>
      </c>
      <c r="C75" t="str">
        <f>if(not(isblank(B75)),countif(rawdata!$J$2:$AB$2000,"="&amp;B75),"")</f>
        <v>1</v>
      </c>
    </row>
    <row r="76">
      <c r="A76" t="str">
        <f t="shared" si="1"/>
        <v>Enough!?</v>
      </c>
      <c r="B76" t="s">
        <v>106</v>
      </c>
      <c r="C76" t="str">
        <f>if(not(isblank(B76)),countif(rawdata!$J$2:$AB$2000,"="&amp;B76),"")</f>
        <v>199</v>
      </c>
    </row>
    <row r="77">
      <c r="A77" t="str">
        <f t="shared" si="1"/>
        <v/>
      </c>
      <c r="B77" t="s">
        <v>125</v>
      </c>
      <c r="C77" t="str">
        <f>if(not(isblank(B77)),countif(rawdata!$J$2:$AB$2000,"="&amp;B77),"")</f>
        <v>6</v>
      </c>
    </row>
    <row r="78">
      <c r="A78" t="str">
        <f t="shared" si="1"/>
        <v>**Singleton</v>
      </c>
      <c r="B78" t="s">
        <v>917</v>
      </c>
      <c r="C78" t="str">
        <f>if(not(isblank(B78)),countif(rawdata!$J$2:$AB$2000,"="&amp;B78),"")</f>
        <v>1</v>
      </c>
    </row>
    <row r="79">
      <c r="A79" t="str">
        <f t="shared" si="1"/>
        <v/>
      </c>
      <c r="B79" t="s">
        <v>101</v>
      </c>
      <c r="C79" t="str">
        <f>if(not(isblank(B79)),countif(rawdata!$J$2:$AB$2000,"="&amp;B79),"")</f>
        <v>18</v>
      </c>
    </row>
    <row r="80">
      <c r="A80" t="str">
        <f t="shared" si="1"/>
        <v/>
      </c>
      <c r="B80" t="s">
        <v>91</v>
      </c>
      <c r="C80" t="str">
        <f>if(not(isblank(B80)),countif(rawdata!$J$2:$AB$2000,"="&amp;B80),"")</f>
        <v>3</v>
      </c>
    </row>
    <row r="81">
      <c r="A81" t="str">
        <f t="shared" si="1"/>
        <v/>
      </c>
      <c r="B81" t="s">
        <v>126</v>
      </c>
      <c r="C81" t="str">
        <f>if(not(isblank(B81)),countif(rawdata!$J$2:$AB$2000,"="&amp;B81),"")</f>
        <v>15</v>
      </c>
    </row>
    <row r="82">
      <c r="A82" t="str">
        <f t="shared" si="1"/>
        <v/>
      </c>
      <c r="B82" t="s">
        <v>330</v>
      </c>
      <c r="C82" t="str">
        <f>if(not(isblank(B82)),countif(rawdata!$J$2:$AB$2000,"="&amp;B82),"")</f>
        <v>2</v>
      </c>
    </row>
    <row r="83">
      <c r="A83" t="str">
        <f t="shared" si="1"/>
        <v>**Singleton</v>
      </c>
      <c r="B83" t="s">
        <v>182</v>
      </c>
      <c r="C83" t="str">
        <f>if(not(isblank(B83)),countif(rawdata!$J$2:$AB$2000,"="&amp;B83),"")</f>
        <v>1</v>
      </c>
    </row>
    <row r="84">
      <c r="A84" t="str">
        <f t="shared" si="1"/>
        <v/>
      </c>
      <c r="B84" t="s">
        <v>306</v>
      </c>
      <c r="C84" t="str">
        <f>if(not(isblank(B84)),countif(rawdata!$J$2:$AB$2000,"="&amp;B84),"")</f>
        <v>6</v>
      </c>
    </row>
    <row r="85">
      <c r="A85" t="str">
        <f t="shared" si="1"/>
        <v/>
      </c>
      <c r="B85" t="s">
        <v>236</v>
      </c>
      <c r="C85" t="str">
        <f>if(not(isblank(B85)),countif(rawdata!$J$2:$AB$2000,"="&amp;B85),"")</f>
        <v>3</v>
      </c>
    </row>
    <row r="86">
      <c r="A86" t="str">
        <f t="shared" si="1"/>
        <v>**Singleton</v>
      </c>
      <c r="B86" t="s">
        <v>67</v>
      </c>
      <c r="C86" t="str">
        <f>if(not(isblank(B86)),countif(rawdata!$J$2:$AB$2000,"="&amp;B86),"")</f>
        <v>1</v>
      </c>
    </row>
    <row r="87">
      <c r="A87" t="str">
        <f t="shared" si="1"/>
        <v>**Singleton</v>
      </c>
      <c r="B87" t="s">
        <v>150</v>
      </c>
      <c r="C87" t="str">
        <f>if(not(isblank(B87)),countif(rawdata!$J$2:$AB$2000,"="&amp;B87),"")</f>
        <v>1</v>
      </c>
    </row>
    <row r="88">
      <c r="A88" t="str">
        <f t="shared" si="1"/>
        <v/>
      </c>
      <c r="B88" t="s">
        <v>269</v>
      </c>
      <c r="C88" t="str">
        <f>if(not(isblank(B88)),countif(rawdata!$J$2:$AB$2000,"="&amp;B88),"")</f>
        <v>26</v>
      </c>
    </row>
    <row r="89">
      <c r="A89" t="str">
        <f t="shared" si="1"/>
        <v/>
      </c>
      <c r="B89" t="s">
        <v>77</v>
      </c>
      <c r="C89" t="str">
        <f>if(not(isblank(B89)),countif(rawdata!$J$2:$AB$2000,"="&amp;B89),"")</f>
        <v>30</v>
      </c>
    </row>
    <row r="90">
      <c r="A90" t="str">
        <f t="shared" si="1"/>
        <v/>
      </c>
      <c r="B90" t="s">
        <v>356</v>
      </c>
      <c r="C90" t="str">
        <f>if(not(isblank(B90)),countif(rawdata!$J$2:$AB$2000,"="&amp;B90),"")</f>
        <v>2</v>
      </c>
    </row>
    <row r="91">
      <c r="A91" t="str">
        <f t="shared" si="1"/>
        <v/>
      </c>
      <c r="B91" t="s">
        <v>297</v>
      </c>
      <c r="C91" t="str">
        <f>if(not(isblank(B91)),countif(rawdata!$J$2:$AB$2000,"="&amp;B91),"")</f>
        <v>22</v>
      </c>
    </row>
    <row r="92">
      <c r="A92" t="str">
        <f t="shared" si="1"/>
        <v>Enough!?</v>
      </c>
      <c r="B92" t="s">
        <v>226</v>
      </c>
      <c r="C92" t="str">
        <f>if(not(isblank(B92)),countif(rawdata!$J$2:$AB$2000,"="&amp;B92),"")</f>
        <v>65</v>
      </c>
    </row>
    <row r="93">
      <c r="A93" t="str">
        <f t="shared" si="1"/>
        <v/>
      </c>
      <c r="B93" t="s">
        <v>459</v>
      </c>
      <c r="C93" t="str">
        <f>if(not(isblank(B93)),countif(rawdata!$J$2:$AB$2000,"="&amp;B93),"")</f>
        <v>2</v>
      </c>
    </row>
    <row r="94">
      <c r="A94" t="str">
        <f t="shared" si="1"/>
        <v/>
      </c>
      <c r="B94" t="s">
        <v>252</v>
      </c>
      <c r="C94" t="str">
        <f>if(not(isblank(B94)),countif(rawdata!$J$2:$AB$2000,"="&amp;B94),"")</f>
        <v>3</v>
      </c>
    </row>
    <row r="95">
      <c r="A95" t="str">
        <f t="shared" si="1"/>
        <v>**Singleton</v>
      </c>
      <c r="B95" t="s">
        <v>847</v>
      </c>
      <c r="C95" t="str">
        <f>if(not(isblank(B95)),countif(rawdata!$J$2:$AB$2000,"="&amp;B95),"")</f>
        <v>1</v>
      </c>
    </row>
    <row r="96">
      <c r="A96" t="str">
        <f t="shared" si="1"/>
        <v/>
      </c>
      <c r="B96" t="s">
        <v>812</v>
      </c>
      <c r="C96" t="str">
        <f>if(not(isblank(B96)),countif(rawdata!$J$2:$AB$2000,"="&amp;B96),"")</f>
        <v>2</v>
      </c>
    </row>
    <row r="97">
      <c r="A97" t="str">
        <f t="shared" si="1"/>
        <v/>
      </c>
      <c r="B97" t="s">
        <v>159</v>
      </c>
      <c r="C97" t="str">
        <f>if(not(isblank(B97)),countif(rawdata!$J$2:$AB$2000,"="&amp;B97),"")</f>
        <v>3</v>
      </c>
    </row>
    <row r="98">
      <c r="A98" t="str">
        <f t="shared" si="1"/>
        <v>Enough!?</v>
      </c>
      <c r="B98" t="s">
        <v>63</v>
      </c>
      <c r="C98" t="str">
        <f>if(not(isblank(B98)),countif(rawdata!$J$2:$AB$2000,"="&amp;B98),"")</f>
        <v>151</v>
      </c>
    </row>
    <row r="99">
      <c r="A99" t="str">
        <f t="shared" si="1"/>
        <v>Enough!?</v>
      </c>
      <c r="B99" t="s">
        <v>137</v>
      </c>
      <c r="C99" t="str">
        <f>if(not(isblank(B99)),countif(rawdata!$J$2:$AB$2000,"="&amp;B99),"")</f>
        <v>166</v>
      </c>
    </row>
    <row r="100">
      <c r="A100" t="str">
        <f t="shared" si="1"/>
        <v/>
      </c>
      <c r="B100" t="s">
        <v>328</v>
      </c>
      <c r="C100" t="str">
        <f>if(not(isblank(B100)),countif(rawdata!$J$2:$AB$2000,"="&amp;B100),"")</f>
        <v>2</v>
      </c>
    </row>
    <row r="101">
      <c r="A101" t="str">
        <f t="shared" si="1"/>
        <v>Enough!?</v>
      </c>
      <c r="B101" t="s">
        <v>69</v>
      </c>
      <c r="C101" t="str">
        <f>if(not(isblank(B101)),countif(rawdata!$J$2:$AB$2000,"="&amp;B101),"")</f>
        <v>170</v>
      </c>
    </row>
    <row r="102">
      <c r="A102" t="str">
        <f t="shared" si="1"/>
        <v/>
      </c>
      <c r="B102" t="s">
        <v>827</v>
      </c>
      <c r="C102" t="str">
        <f>if(not(isblank(B102)),countif(rawdata!$J$2:$AB$2000,"="&amp;B102),"")</f>
        <v>2</v>
      </c>
    </row>
    <row r="103">
      <c r="A103" t="str">
        <f t="shared" si="1"/>
        <v/>
      </c>
      <c r="B103" t="s">
        <v>225</v>
      </c>
      <c r="C103" t="str">
        <f>if(not(isblank(B103)),countif(rawdata!$J$2:$AB$2000,"="&amp;B103),"")</f>
        <v>11</v>
      </c>
    </row>
    <row r="104">
      <c r="A104" t="str">
        <f t="shared" si="1"/>
        <v/>
      </c>
      <c r="B104" t="s">
        <v>324</v>
      </c>
      <c r="C104" t="str">
        <f>if(not(isblank(B104)),countif(rawdata!$J$2:$AB$2000,"="&amp;B104),"")</f>
        <v>11</v>
      </c>
    </row>
    <row r="105">
      <c r="A105" t="str">
        <f t="shared" si="1"/>
        <v>**Singleton</v>
      </c>
      <c r="B105" t="s">
        <v>203</v>
      </c>
      <c r="C105" t="str">
        <f>if(not(isblank(B105)),countif(rawdata!$J$2:$AB$2000,"="&amp;B105),"")</f>
        <v>1</v>
      </c>
    </row>
    <row r="106">
      <c r="A106" t="str">
        <f t="shared" si="1"/>
        <v/>
      </c>
      <c r="C106" t="str">
        <f>if(not(isblank(B106)),countif(rawdata!$J$2:$AB$2000,"="&amp;B106),"")</f>
        <v/>
      </c>
    </row>
    <row r="107">
      <c r="A107" t="str">
        <f t="shared" si="1"/>
        <v/>
      </c>
      <c r="C107" t="str">
        <f>if(not(isblank(B107)),countif(rawdata!$J$2:$AB$2000,"="&amp;B107),"")</f>
        <v/>
      </c>
    </row>
    <row r="108">
      <c r="A108" t="str">
        <f t="shared" si="1"/>
        <v/>
      </c>
      <c r="C108" t="str">
        <f>if(not(isblank(B108)),countif(rawdata!$J$2:$AB$2000,"="&amp;B108),"")</f>
        <v/>
      </c>
    </row>
    <row r="109">
      <c r="A109" t="str">
        <f t="shared" si="1"/>
        <v/>
      </c>
      <c r="C109" t="str">
        <f>if(not(isblank(B109)),countif(rawdata!$J$2:$AB$2000,"="&amp;B109),"")</f>
        <v/>
      </c>
    </row>
    <row r="110">
      <c r="A110" t="str">
        <f t="shared" si="1"/>
        <v/>
      </c>
      <c r="C110" t="str">
        <f>if(not(isblank(B110)),countif(rawdata!$J$2:$AB$2000,"="&amp;B110),"")</f>
        <v/>
      </c>
    </row>
    <row r="111">
      <c r="A111" t="str">
        <f t="shared" si="1"/>
        <v/>
      </c>
      <c r="C111" t="str">
        <f>if(not(isblank(B111)),countif(rawdata!$J$2:$AB$2000,"="&amp;B111),"")</f>
        <v/>
      </c>
    </row>
    <row r="112">
      <c r="A112" t="str">
        <f t="shared" si="1"/>
        <v/>
      </c>
      <c r="C112" t="str">
        <f>if(not(isblank(B112)),countif(rawdata!$J$2:$AB$2000,"="&amp;B112),"")</f>
        <v/>
      </c>
    </row>
    <row r="113">
      <c r="A113" t="str">
        <f t="shared" si="1"/>
        <v/>
      </c>
      <c r="C113" t="str">
        <f>if(not(isblank(B113)),countif(rawdata!$J$2:$AB$2000,"="&amp;B113),"")</f>
        <v/>
      </c>
    </row>
    <row r="114">
      <c r="A114" t="str">
        <f t="shared" si="1"/>
        <v/>
      </c>
      <c r="C114" t="str">
        <f>if(not(isblank(B114)),countif(rawdata!$J$2:$AB$2000,"="&amp;B114),"")</f>
        <v/>
      </c>
    </row>
    <row r="115">
      <c r="A115" t="str">
        <f t="shared" si="1"/>
        <v/>
      </c>
      <c r="C115" t="str">
        <f>if(not(isblank(B115)),countif(rawdata!$J$2:$AB$2000,"="&amp;B115),"")</f>
        <v/>
      </c>
    </row>
    <row r="116">
      <c r="A116" t="str">
        <f t="shared" si="1"/>
        <v/>
      </c>
      <c r="C116" t="str">
        <f>if(not(isblank(B116)),countif(rawdata!$J$2:$AB$2000,"="&amp;B116),"")</f>
        <v/>
      </c>
    </row>
    <row r="117">
      <c r="A117" t="str">
        <f t="shared" si="1"/>
        <v/>
      </c>
      <c r="C117" t="str">
        <f>if(not(isblank(B117)),countif(rawdata!$J$2:$AB$2000,"="&amp;B117),"")</f>
        <v/>
      </c>
    </row>
    <row r="118">
      <c r="A118" t="str">
        <f t="shared" si="1"/>
        <v/>
      </c>
      <c r="C118" t="str">
        <f>if(not(isblank(B118)),countif(rawdata!$J$2:$AB$2000,"="&amp;B118),"")</f>
        <v/>
      </c>
    </row>
    <row r="119">
      <c r="A119" t="str">
        <f t="shared" si="1"/>
        <v/>
      </c>
      <c r="C119" t="str">
        <f>if(not(isblank(B119)),countif(rawdata!$J$2:$AB$2000,"="&amp;B119),"")</f>
        <v/>
      </c>
    </row>
    <row r="120">
      <c r="A120" t="str">
        <f t="shared" si="1"/>
        <v/>
      </c>
      <c r="C120" t="str">
        <f>if(not(isblank(B120)),countif(rawdata!$J$2:$AB$2000,"="&amp;B120),"")</f>
        <v/>
      </c>
    </row>
    <row r="121">
      <c r="A121" t="str">
        <f t="shared" si="1"/>
        <v/>
      </c>
      <c r="C121" t="str">
        <f>if(not(isblank(B121)),countif(rawdata!$J$2:$AB$2000,"="&amp;B121),"")</f>
        <v/>
      </c>
    </row>
    <row r="122">
      <c r="A122" t="str">
        <f t="shared" si="1"/>
        <v/>
      </c>
      <c r="C122" t="str">
        <f>if(not(isblank(B122)),countif(rawdata!$J$2:$AB$2000,"="&amp;B122),"")</f>
        <v/>
      </c>
    </row>
    <row r="123">
      <c r="A123" t="str">
        <f t="shared" si="1"/>
        <v/>
      </c>
      <c r="C123" t="str">
        <f>if(not(isblank(B123)),countif(rawdata!$J$2:$AB$2000,"="&amp;B123),"")</f>
        <v/>
      </c>
    </row>
    <row r="124">
      <c r="A124" t="str">
        <f t="shared" si="1"/>
        <v/>
      </c>
      <c r="C124" t="str">
        <f>if(not(isblank(B124)),countif(rawdata!$J$2:$AB$2000,"="&amp;B124),"")</f>
        <v/>
      </c>
    </row>
    <row r="125">
      <c r="A125" t="str">
        <f t="shared" si="1"/>
        <v/>
      </c>
      <c r="C125" t="str">
        <f>if(not(isblank(B125)),countif(rawdata!$J$2:$AB$2000,"="&amp;B125),"")</f>
        <v/>
      </c>
    </row>
    <row r="126">
      <c r="A126" t="str">
        <f t="shared" si="1"/>
        <v/>
      </c>
      <c r="C126" t="str">
        <f>if(not(isblank(B126)),countif(rawdata!$J$2:$AB$2000,"="&amp;B126),"")</f>
        <v/>
      </c>
    </row>
    <row r="127">
      <c r="A127" t="str">
        <f t="shared" si="1"/>
        <v/>
      </c>
      <c r="C127" t="str">
        <f>if(not(isblank(B127)),countif(rawdata!$J$2:$AB$2000,"="&amp;B127),"")</f>
        <v/>
      </c>
    </row>
    <row r="128">
      <c r="A128" t="str">
        <f t="shared" si="1"/>
        <v/>
      </c>
      <c r="C128" t="str">
        <f>if(not(isblank(B128)),countif(rawdata!$J$2:$AB$2000,"="&amp;B128),"")</f>
        <v/>
      </c>
    </row>
    <row r="129">
      <c r="A129" t="str">
        <f t="shared" si="1"/>
        <v/>
      </c>
      <c r="C129" t="str">
        <f>if(not(isblank(B129)),countif(rawdata!$J$2:$AB$2000,"="&amp;B129),"")</f>
        <v/>
      </c>
    </row>
    <row r="130">
      <c r="A130" t="str">
        <f t="shared" si="1"/>
        <v/>
      </c>
      <c r="C130" t="str">
        <f>if(not(isblank(B130)),countif(rawdata!$J$2:$AB$2000,"="&amp;B130),"")</f>
        <v/>
      </c>
    </row>
    <row r="131">
      <c r="A131" t="str">
        <f t="shared" si="1"/>
        <v/>
      </c>
      <c r="C131" t="str">
        <f>if(not(isblank(B131)),countif(rawdata!$J$2:$AB$2000,"="&amp;B131),"")</f>
        <v/>
      </c>
    </row>
    <row r="132">
      <c r="A132" t="str">
        <f t="shared" si="1"/>
        <v/>
      </c>
      <c r="C132" t="str">
        <f>if(not(isblank(B132)),countif(rawdata!$J$2:$AB$2000,"="&amp;B132),"")</f>
        <v/>
      </c>
    </row>
    <row r="133">
      <c r="A133" t="str">
        <f t="shared" si="1"/>
        <v/>
      </c>
      <c r="C133" t="str">
        <f>if(not(isblank(B133)),countif(rawdata!$J$2:$AB$2000,"="&amp;B133),"")</f>
        <v/>
      </c>
    </row>
    <row r="134">
      <c r="A134" t="str">
        <f t="shared" si="1"/>
        <v/>
      </c>
      <c r="C134" t="str">
        <f>if(not(isblank(B134)),countif(rawdata!$J$2:$AB$2000,"="&amp;B134),"")</f>
        <v/>
      </c>
    </row>
    <row r="135">
      <c r="A135" t="str">
        <f t="shared" si="1"/>
        <v/>
      </c>
      <c r="C135" t="str">
        <f>if(not(isblank(B135)),countif(rawdata!$J$2:$AB$2000,"="&amp;B135),"")</f>
        <v/>
      </c>
    </row>
    <row r="136">
      <c r="A136" t="str">
        <f t="shared" si="1"/>
        <v/>
      </c>
      <c r="C136" t="str">
        <f>if(not(isblank(B136)),countif(rawdata!$J$2:$AB$2000,"="&amp;B136),"")</f>
        <v/>
      </c>
    </row>
    <row r="137">
      <c r="A137" t="str">
        <f t="shared" si="1"/>
        <v/>
      </c>
      <c r="C137" t="str">
        <f>if(not(isblank(B137)),countif(rawdata!$J$2:$AB$2000,"="&amp;B137),"")</f>
        <v/>
      </c>
    </row>
    <row r="138">
      <c r="A138" t="str">
        <f t="shared" si="1"/>
        <v/>
      </c>
      <c r="C138" t="str">
        <f>if(not(isblank(B138)),countif(rawdata!$J$2:$AB$2000,"="&amp;B138),"")</f>
        <v/>
      </c>
    </row>
    <row r="139">
      <c r="A139" t="str">
        <f t="shared" si="1"/>
        <v/>
      </c>
      <c r="C139" t="str">
        <f>if(not(isblank(B139)),countif(rawdata!$J$2:$AB$2000,"="&amp;B139),"")</f>
        <v/>
      </c>
    </row>
    <row r="140">
      <c r="A140" t="str">
        <f t="shared" si="1"/>
        <v/>
      </c>
      <c r="C140" t="str">
        <f>if(not(isblank(B140)),countif(rawdata!$J$2:$AB$2000,"="&amp;B140),"")</f>
        <v/>
      </c>
    </row>
    <row r="141">
      <c r="A141" t="str">
        <f t="shared" si="1"/>
        <v/>
      </c>
      <c r="C141" t="str">
        <f>if(not(isblank(B141)),countif(rawdata!$J$2:$AB$2000,"="&amp;B141),"")</f>
        <v/>
      </c>
    </row>
    <row r="142">
      <c r="A142" t="str">
        <f t="shared" si="1"/>
        <v/>
      </c>
      <c r="C142" t="str">
        <f>if(not(isblank(B142)),countif(rawdata!$J$2:$AB$2000,"="&amp;B142),"")</f>
        <v/>
      </c>
    </row>
    <row r="143">
      <c r="A143" t="str">
        <f t="shared" si="1"/>
        <v/>
      </c>
      <c r="C143" t="str">
        <f>if(not(isblank(B143)),countif(rawdata!$J$2:$AB$2000,"="&amp;B143),"")</f>
        <v/>
      </c>
    </row>
    <row r="144">
      <c r="A144" t="str">
        <f t="shared" si="1"/>
        <v/>
      </c>
      <c r="C144" t="str">
        <f>if(not(isblank(B144)),countif(rawdata!$J$2:$AB$2000,"="&amp;B144),"")</f>
        <v/>
      </c>
    </row>
    <row r="145">
      <c r="A145" t="str">
        <f t="shared" si="1"/>
        <v/>
      </c>
      <c r="C145" t="str">
        <f>if(not(isblank(B145)),countif(rawdata!$J$2:$AB$2000,"="&amp;B145),"")</f>
        <v/>
      </c>
    </row>
    <row r="146">
      <c r="A146" t="str">
        <f t="shared" si="1"/>
        <v/>
      </c>
      <c r="C146" t="str">
        <f>if(not(isblank(B146)),countif(rawdata!$J$2:$AB$2000,"="&amp;B146),"")</f>
        <v/>
      </c>
    </row>
    <row r="147">
      <c r="A147" t="str">
        <f t="shared" si="1"/>
        <v/>
      </c>
      <c r="C147" t="str">
        <f>if(not(isblank(B147)),countif(rawdata!$J$2:$AB$2000,"="&amp;B147),"")</f>
        <v/>
      </c>
    </row>
    <row r="148">
      <c r="A148" t="str">
        <f t="shared" si="1"/>
        <v/>
      </c>
      <c r="C148" t="str">
        <f>if(not(isblank(B148)),countif(rawdata!$J$2:$AB$2000,"="&amp;B148),"")</f>
        <v/>
      </c>
    </row>
    <row r="149">
      <c r="A149" t="str">
        <f t="shared" si="1"/>
        <v/>
      </c>
      <c r="C149" t="str">
        <f>if(not(isblank(B149)),countif(rawdata!$J$2:$AB$2000,"="&amp;B149),"")</f>
        <v/>
      </c>
    </row>
    <row r="150">
      <c r="A150" t="str">
        <f t="shared" si="1"/>
        <v/>
      </c>
      <c r="C150" t="str">
        <f>if(not(isblank(B150)),countif(rawdata!$J$2:$AB$2000,"="&amp;B150),"")</f>
        <v/>
      </c>
    </row>
    <row r="151">
      <c r="A151" t="str">
        <f t="shared" si="1"/>
        <v/>
      </c>
      <c r="C151" t="str">
        <f>if(not(isblank(B151)),countif(rawdata!$J$2:$AB$2000,"="&amp;B151),"")</f>
        <v/>
      </c>
    </row>
    <row r="152">
      <c r="A152" t="str">
        <f t="shared" si="1"/>
        <v/>
      </c>
      <c r="C152" t="str">
        <f>if(not(isblank(B152)),countif(rawdata!$J$2:$AB$2000,"="&amp;B152),"")</f>
        <v/>
      </c>
    </row>
    <row r="153">
      <c r="A153" t="str">
        <f t="shared" si="1"/>
        <v/>
      </c>
      <c r="C153" t="str">
        <f>if(not(isblank(B153)),countif(rawdata!$J$2:$AB$2000,"="&amp;B153),"")</f>
        <v/>
      </c>
    </row>
    <row r="154">
      <c r="A154" t="str">
        <f t="shared" si="1"/>
        <v/>
      </c>
      <c r="C154" t="str">
        <f>if(not(isblank(B154)),countif(rawdata!$J$2:$AB$2000,"="&amp;B154),"")</f>
        <v/>
      </c>
    </row>
    <row r="155">
      <c r="A155" t="str">
        <f t="shared" si="1"/>
        <v/>
      </c>
      <c r="C155" t="str">
        <f>if(not(isblank(B155)),countif(rawdata!$J$2:$AB$2000,"="&amp;B155),"")</f>
        <v/>
      </c>
    </row>
    <row r="156">
      <c r="A156" t="str">
        <f t="shared" si="1"/>
        <v/>
      </c>
      <c r="C156" t="str">
        <f>if(not(isblank(B156)),countif(rawdata!$J$2:$AB$2000,"="&amp;B156),"")</f>
        <v/>
      </c>
    </row>
    <row r="157">
      <c r="A157" t="str">
        <f t="shared" si="1"/>
        <v/>
      </c>
      <c r="C157" t="str">
        <f>if(not(isblank(B157)),countif(rawdata!$J$2:$AB$2000,"="&amp;B157),"")</f>
        <v/>
      </c>
    </row>
    <row r="158">
      <c r="A158" t="str">
        <f t="shared" si="1"/>
        <v/>
      </c>
      <c r="C158" t="str">
        <f>if(not(isblank(B158)),countif(rawdata!$J$2:$AB$2000,"="&amp;B158),"")</f>
        <v/>
      </c>
    </row>
    <row r="159">
      <c r="A159" t="str">
        <f t="shared" si="1"/>
        <v/>
      </c>
      <c r="C159" t="str">
        <f>if(not(isblank(B159)),countif(rawdata!$J$2:$AB$2000,"="&amp;B159),"")</f>
        <v/>
      </c>
    </row>
    <row r="160">
      <c r="A160" t="str">
        <f t="shared" si="1"/>
        <v/>
      </c>
      <c r="C160" t="str">
        <f>if(not(isblank(B160)),countif(rawdata!$J$2:$AB$2000,"="&amp;B160),"")</f>
        <v/>
      </c>
    </row>
    <row r="161">
      <c r="A161" t="str">
        <f t="shared" si="1"/>
        <v/>
      </c>
      <c r="C161" t="str">
        <f>if(not(isblank(B161)),countif(rawdata!$J$2:$AB$2000,"="&amp;B161),"")</f>
        <v/>
      </c>
    </row>
    <row r="162">
      <c r="A162" t="str">
        <f t="shared" si="1"/>
        <v/>
      </c>
      <c r="C162" t="str">
        <f>if(not(isblank(B162)),countif(rawdata!$J$2:$AB$2000,"="&amp;B162),"")</f>
        <v/>
      </c>
    </row>
    <row r="163">
      <c r="A163" t="str">
        <f t="shared" si="1"/>
        <v/>
      </c>
      <c r="C163" t="str">
        <f>if(not(isblank(B163)),countif(rawdata!$J$2:$AB$2000,"="&amp;B163),"")</f>
        <v/>
      </c>
    </row>
    <row r="164">
      <c r="A164" t="str">
        <f t="shared" si="1"/>
        <v/>
      </c>
      <c r="C164" t="str">
        <f>if(not(isblank(B164)),countif(rawdata!$J$2:$AB$2000,"="&amp;B164),"")</f>
        <v/>
      </c>
    </row>
    <row r="165">
      <c r="A165" t="str">
        <f t="shared" si="1"/>
        <v/>
      </c>
      <c r="C165" t="str">
        <f>if(not(isblank(B165)),countif(rawdata!$J$2:$AB$2000,"="&amp;B165),"")</f>
        <v/>
      </c>
    </row>
    <row r="166">
      <c r="A166" t="str">
        <f t="shared" si="1"/>
        <v/>
      </c>
      <c r="C166" t="str">
        <f>if(not(isblank(B166)),countif(rawdata!$J$2:$AB$2000,"="&amp;B166),"")</f>
        <v/>
      </c>
    </row>
    <row r="167">
      <c r="A167" t="str">
        <f t="shared" si="1"/>
        <v/>
      </c>
      <c r="C167" t="str">
        <f>if(not(isblank(B167)),countif(rawdata!$J$2:$AB$2000,"="&amp;B167),"")</f>
        <v/>
      </c>
    </row>
    <row r="168">
      <c r="A168" t="str">
        <f t="shared" si="1"/>
        <v/>
      </c>
      <c r="C168" t="str">
        <f>if(not(isblank(B168)),countif(rawdata!$J$2:$AB$2000,"="&amp;B168),"")</f>
        <v/>
      </c>
    </row>
    <row r="169">
      <c r="A169" t="str">
        <f t="shared" si="1"/>
        <v/>
      </c>
      <c r="C169" t="str">
        <f>if(not(isblank(B169)),countif(rawdata!$J$2:$AB$2000,"="&amp;B169),"")</f>
        <v/>
      </c>
    </row>
    <row r="170">
      <c r="A170" t="str">
        <f t="shared" si="1"/>
        <v/>
      </c>
      <c r="C170" t="str">
        <f>if(not(isblank(B170)),countif(rawdata!$J$2:$AB$2000,"="&amp;B170),"")</f>
        <v/>
      </c>
    </row>
    <row r="171">
      <c r="A171" t="str">
        <f t="shared" si="1"/>
        <v/>
      </c>
      <c r="C171" t="str">
        <f>if(not(isblank(B171)),countif(rawdata!$J$2:$AB$2000,"="&amp;B171),"")</f>
        <v/>
      </c>
    </row>
    <row r="172">
      <c r="A172" t="str">
        <f t="shared" si="1"/>
        <v/>
      </c>
      <c r="C172" t="str">
        <f>if(not(isblank(B172)),countif(rawdata!$J$2:$AB$2000,"="&amp;B172),"")</f>
        <v/>
      </c>
    </row>
    <row r="173">
      <c r="A173" t="str">
        <f t="shared" si="1"/>
        <v/>
      </c>
      <c r="C173" t="str">
        <f>if(not(isblank(B173)),countif(rawdata!$J$2:$AB$2000,"="&amp;B173),"")</f>
        <v/>
      </c>
    </row>
    <row r="174">
      <c r="A174" t="str">
        <f t="shared" si="1"/>
        <v/>
      </c>
      <c r="C174" t="str">
        <f>if(not(isblank(B174)),countif(rawdata!$J$2:$AB$2000,"="&amp;B174),"")</f>
        <v/>
      </c>
    </row>
    <row r="175">
      <c r="A175" t="str">
        <f t="shared" si="1"/>
        <v/>
      </c>
      <c r="C175" t="str">
        <f>if(not(isblank(B175)),countif(rawdata!$J$2:$AB$2000,"="&amp;B175),"")</f>
        <v/>
      </c>
    </row>
    <row r="176">
      <c r="A176" t="str">
        <f t="shared" si="1"/>
        <v/>
      </c>
      <c r="C176" t="str">
        <f>if(not(isblank(B176)),countif(rawdata!$J$2:$AB$2000,"="&amp;B176),"")</f>
        <v/>
      </c>
    </row>
    <row r="177">
      <c r="A177" t="str">
        <f t="shared" si="1"/>
        <v/>
      </c>
      <c r="C177" t="str">
        <f>if(not(isblank(B177)),countif(rawdata!$J$2:$AB$2000,"="&amp;B177),"")</f>
        <v/>
      </c>
    </row>
    <row r="178">
      <c r="A178" t="str">
        <f t="shared" si="1"/>
        <v/>
      </c>
      <c r="C178" t="str">
        <f>if(not(isblank(B178)),countif(rawdata!$J$2:$AB$2000,"="&amp;B178),"")</f>
        <v/>
      </c>
    </row>
    <row r="179">
      <c r="A179" t="str">
        <f t="shared" si="1"/>
        <v/>
      </c>
      <c r="C179" t="str">
        <f>if(not(isblank(B179)),countif(rawdata!$J$2:$AB$2000,"="&amp;B179),"")</f>
        <v/>
      </c>
    </row>
    <row r="180">
      <c r="A180" t="str">
        <f t="shared" si="1"/>
        <v/>
      </c>
      <c r="C180" t="str">
        <f>if(not(isblank(B180)),countif(rawdata!$J$2:$AB$2000,"="&amp;B180),"")</f>
        <v/>
      </c>
    </row>
    <row r="181">
      <c r="A181" t="str">
        <f t="shared" si="1"/>
        <v/>
      </c>
      <c r="C181" t="str">
        <f>if(not(isblank(B181)),countif(rawdata!$J$2:$AB$2000,"="&amp;B181),"")</f>
        <v/>
      </c>
    </row>
    <row r="182">
      <c r="A182" t="str">
        <f t="shared" si="1"/>
        <v/>
      </c>
      <c r="C182" t="str">
        <f>if(not(isblank(B182)),countif(rawdata!$J$2:$AB$2000,"="&amp;B182),"")</f>
        <v/>
      </c>
    </row>
    <row r="183">
      <c r="A183" t="str">
        <f t="shared" si="1"/>
        <v/>
      </c>
      <c r="C183" t="str">
        <f>if(not(isblank(B183)),countif(rawdata!$J$2:$AB$2000,"="&amp;B183),"")</f>
        <v/>
      </c>
    </row>
    <row r="184">
      <c r="A184" t="str">
        <f t="shared" si="1"/>
        <v/>
      </c>
      <c r="C184" t="str">
        <f>if(not(isblank(B184)),countif(rawdata!$J$2:$AB$2000,"="&amp;B184),"")</f>
        <v/>
      </c>
    </row>
    <row r="185">
      <c r="A185" t="str">
        <f t="shared" si="1"/>
        <v/>
      </c>
      <c r="C185" t="str">
        <f>if(not(isblank(B185)),countif(rawdata!$J$2:$AB$2000,"="&amp;B185),"")</f>
        <v/>
      </c>
    </row>
    <row r="186">
      <c r="A186" t="str">
        <f t="shared" si="1"/>
        <v/>
      </c>
      <c r="C186" t="str">
        <f>if(not(isblank(B186)),countif(rawdata!$J$2:$AB$2000,"="&amp;B186),"")</f>
        <v/>
      </c>
    </row>
    <row r="187">
      <c r="A187" t="str">
        <f t="shared" si="1"/>
        <v/>
      </c>
      <c r="C187" t="str">
        <f>if(not(isblank(B187)),countif(rawdata!$J$2:$AB$2000,"="&amp;B187),"")</f>
        <v/>
      </c>
    </row>
    <row r="188">
      <c r="A188" t="str">
        <f t="shared" si="1"/>
        <v/>
      </c>
      <c r="C188" t="str">
        <f>if(not(isblank(B188)),countif(rawdata!$J$2:$AB$2000,"="&amp;B188),"")</f>
        <v/>
      </c>
    </row>
    <row r="189">
      <c r="A189" t="str">
        <f t="shared" si="1"/>
        <v/>
      </c>
      <c r="C189" t="str">
        <f>if(not(isblank(B189)),countif(rawdata!$J$2:$AB$2000,"="&amp;B189),"")</f>
        <v/>
      </c>
    </row>
    <row r="190">
      <c r="A190" t="str">
        <f t="shared" si="1"/>
        <v/>
      </c>
      <c r="C190" t="str">
        <f>if(not(isblank(B190)),countif(rawdata!$J$2:$AB$2000,"="&amp;B190),"")</f>
        <v/>
      </c>
    </row>
    <row r="191">
      <c r="A191" t="str">
        <f t="shared" si="1"/>
        <v/>
      </c>
      <c r="C191" t="str">
        <f>if(not(isblank(B191)),countif(rawdata!$J$2:$AB$2000,"="&amp;B191),"")</f>
        <v/>
      </c>
    </row>
    <row r="192">
      <c r="A192" t="str">
        <f t="shared" si="1"/>
        <v/>
      </c>
      <c r="C192" t="str">
        <f>if(not(isblank(B192)),countif(rawdata!$J$2:$AB$2000,"="&amp;B192),"")</f>
        <v/>
      </c>
    </row>
    <row r="193">
      <c r="A193" t="str">
        <f t="shared" si="1"/>
        <v/>
      </c>
      <c r="C193" t="str">
        <f>if(not(isblank(B193)),countif(rawdata!$J$2:$AB$2000,"="&amp;B193),"")</f>
        <v/>
      </c>
    </row>
    <row r="194">
      <c r="A194" t="str">
        <f t="shared" si="1"/>
        <v/>
      </c>
      <c r="C194" t="str">
        <f>if(not(isblank(B194)),countif(rawdata!$J$2:$AB$2000,"="&amp;B194),"")</f>
        <v/>
      </c>
    </row>
    <row r="195">
      <c r="A195" t="str">
        <f t="shared" si="1"/>
        <v/>
      </c>
      <c r="C195" t="str">
        <f>if(not(isblank(B195)),countif(rawdata!$J$2:$AB$2000,"="&amp;B195),"")</f>
        <v/>
      </c>
    </row>
    <row r="196">
      <c r="A196" t="str">
        <f t="shared" si="1"/>
        <v/>
      </c>
      <c r="C196" t="str">
        <f>if(not(isblank(B196)),countif(rawdata!$J$2:$AB$2000,"="&amp;B196),"")</f>
        <v/>
      </c>
    </row>
    <row r="197">
      <c r="A197" t="str">
        <f t="shared" si="1"/>
        <v/>
      </c>
      <c r="C197" t="str">
        <f>if(not(isblank(B197)),countif(rawdata!$J$2:$AB$2000,"="&amp;B197),"")</f>
        <v/>
      </c>
    </row>
    <row r="198">
      <c r="A198" t="str">
        <f t="shared" si="1"/>
        <v/>
      </c>
      <c r="C198" t="str">
        <f>if(not(isblank(B198)),countif(rawdata!$J$2:$AB$2000,"="&amp;B198),"")</f>
        <v/>
      </c>
    </row>
    <row r="199">
      <c r="A199" t="str">
        <f t="shared" si="1"/>
        <v/>
      </c>
      <c r="C199" t="str">
        <f>if(not(isblank(B199)),countif(rawdata!$J$2:$AB$2000,"="&amp;B199),"")</f>
        <v/>
      </c>
    </row>
    <row r="200">
      <c r="A200" t="str">
        <f t="shared" si="1"/>
        <v/>
      </c>
      <c r="C200" t="str">
        <f>if(not(isblank(B200)),countif(rawdata!$J$2:$AB$2000,"="&amp;B200),"")</f>
        <v/>
      </c>
    </row>
    <row r="201">
      <c r="A201" t="str">
        <f t="shared" si="1"/>
        <v/>
      </c>
      <c r="C201" t="str">
        <f>if(not(isblank(B201)),countif(rawdata!$J$2:$AB$2000,"="&amp;B201),"")</f>
        <v/>
      </c>
    </row>
    <row r="202">
      <c r="A202" t="str">
        <f t="shared" si="1"/>
        <v/>
      </c>
      <c r="C202" t="str">
        <f>if(not(isblank(B202)),countif(rawdata!$J$2:$AB$2000,"="&amp;B202),"")</f>
        <v/>
      </c>
    </row>
    <row r="203">
      <c r="A203" t="str">
        <f t="shared" si="1"/>
        <v/>
      </c>
      <c r="C203" t="str">
        <f>if(not(isblank(B203)),countif(rawdata!$J$2:$AB$2000,"="&amp;B203),"")</f>
        <v/>
      </c>
    </row>
    <row r="204">
      <c r="A204" t="str">
        <f t="shared" si="1"/>
        <v/>
      </c>
      <c r="C204" t="str">
        <f>if(not(isblank(B204)),countif(rawdata!$J$2:$AB$2000,"="&amp;B204),"")</f>
        <v/>
      </c>
    </row>
    <row r="205">
      <c r="A205" t="str">
        <f t="shared" si="1"/>
        <v/>
      </c>
      <c r="C205" t="str">
        <f>if(not(isblank(B205)),countif(rawdata!$J$2:$AB$2000,"="&amp;B205),"")</f>
        <v/>
      </c>
    </row>
    <row r="206">
      <c r="A206" t="str">
        <f t="shared" si="1"/>
        <v/>
      </c>
      <c r="C206" t="str">
        <f>if(not(isblank(B206)),countif(rawdata!$J$2:$AB$2000,"="&amp;B206),"")</f>
        <v/>
      </c>
    </row>
    <row r="207">
      <c r="A207" t="str">
        <f t="shared" si="1"/>
        <v/>
      </c>
      <c r="C207" t="str">
        <f>if(not(isblank(B207)),countif(rawdata!$J$2:$AB$2000,"="&amp;B207),"")</f>
        <v/>
      </c>
    </row>
    <row r="208">
      <c r="A208" t="str">
        <f t="shared" si="1"/>
        <v/>
      </c>
      <c r="C208" t="str">
        <f>if(not(isblank(B208)),countif(rawdata!$J$2:$AB$2000,"="&amp;B208),"")</f>
        <v/>
      </c>
    </row>
    <row r="209">
      <c r="A209" t="str">
        <f t="shared" si="1"/>
        <v/>
      </c>
      <c r="C209" t="str">
        <f>if(not(isblank(B209)),countif(rawdata!$J$2:$AB$2000,"="&amp;B209),"")</f>
        <v/>
      </c>
    </row>
    <row r="210">
      <c r="A210" t="str">
        <f t="shared" si="1"/>
        <v/>
      </c>
      <c r="C210" t="str">
        <f>if(not(isblank(B210)),countif(rawdata!$J$2:$AB$2000,"="&amp;B210),"")</f>
        <v/>
      </c>
    </row>
    <row r="211">
      <c r="A211" t="str">
        <f t="shared" si="1"/>
        <v/>
      </c>
      <c r="C211" t="str">
        <f>if(not(isblank(B211)),countif(rawdata!$J$2:$AB$2000,"="&amp;B211),"")</f>
        <v/>
      </c>
    </row>
    <row r="212">
      <c r="A212" t="str">
        <f t="shared" si="1"/>
        <v/>
      </c>
      <c r="C212" t="str">
        <f>if(not(isblank(B212)),countif(rawdata!$J$2:$AB$2000,"="&amp;B212),"")</f>
        <v/>
      </c>
    </row>
    <row r="213">
      <c r="A213" t="str">
        <f t="shared" si="1"/>
        <v/>
      </c>
      <c r="C213" t="str">
        <f>if(not(isblank(B213)),countif(rawdata!$J$2:$AB$2000,"="&amp;B213),"")</f>
        <v/>
      </c>
    </row>
    <row r="214">
      <c r="A214" t="str">
        <f t="shared" si="1"/>
        <v/>
      </c>
      <c r="C214" t="str">
        <f>if(not(isblank(B214)),countif(rawdata!$J$2:$AB$2000,"="&amp;B214),"")</f>
        <v/>
      </c>
    </row>
    <row r="215">
      <c r="A215" t="str">
        <f t="shared" si="1"/>
        <v/>
      </c>
      <c r="C215" t="str">
        <f>if(not(isblank(B215)),countif(rawdata!$J$2:$AB$2000,"="&amp;B215),"")</f>
        <v/>
      </c>
    </row>
    <row r="216">
      <c r="A216" t="str">
        <f t="shared" si="1"/>
        <v/>
      </c>
      <c r="C216" t="str">
        <f>if(not(isblank(B216)),countif(rawdata!$J$2:$AB$2000,"="&amp;B216),"")</f>
        <v/>
      </c>
    </row>
    <row r="217">
      <c r="A217" t="str">
        <f t="shared" si="1"/>
        <v/>
      </c>
      <c r="C217" t="str">
        <f>if(not(isblank(B217)),countif(rawdata!$J$2:$AB$2000,"="&amp;B217),"")</f>
        <v/>
      </c>
    </row>
    <row r="218">
      <c r="A218" t="str">
        <f t="shared" si="1"/>
        <v/>
      </c>
      <c r="C218" t="str">
        <f>if(not(isblank(B218)),countif(rawdata!$J$2:$AB$2000,"="&amp;B218),"")</f>
        <v/>
      </c>
    </row>
    <row r="219">
      <c r="A219" t="str">
        <f t="shared" si="1"/>
        <v/>
      </c>
      <c r="C219" t="str">
        <f>if(not(isblank(B219)),countif(rawdata!$J$2:$AB$2000,"="&amp;B219),"")</f>
        <v/>
      </c>
    </row>
    <row r="220">
      <c r="A220" t="str">
        <f t="shared" si="1"/>
        <v/>
      </c>
      <c r="C220" t="str">
        <f>if(not(isblank(B220)),countif(rawdata!$J$2:$AB$2000,"="&amp;B220),"")</f>
        <v/>
      </c>
    </row>
    <row r="221">
      <c r="A221" t="str">
        <f t="shared" si="1"/>
        <v/>
      </c>
      <c r="C221" t="str">
        <f>if(not(isblank(B221)),countif(rawdata!$J$2:$AB$2000,"="&amp;B221),"")</f>
        <v/>
      </c>
    </row>
    <row r="222">
      <c r="A222" t="str">
        <f t="shared" si="1"/>
        <v/>
      </c>
      <c r="C222" t="str">
        <f>if(not(isblank(B222)),countif(rawdata!$J$2:$AB$2000,"="&amp;B222),"")</f>
        <v/>
      </c>
    </row>
    <row r="223">
      <c r="A223" t="str">
        <f t="shared" si="1"/>
        <v/>
      </c>
      <c r="C223" t="str">
        <f>if(not(isblank(B223)),countif(rawdata!$J$2:$AB$2000,"="&amp;B223),"")</f>
        <v/>
      </c>
    </row>
    <row r="224">
      <c r="A224" t="str">
        <f t="shared" si="1"/>
        <v/>
      </c>
      <c r="C224" t="str">
        <f>if(not(isblank(B224)),countif(rawdata!$J$2:$AB$2000,"="&amp;B224),"")</f>
        <v/>
      </c>
    </row>
    <row r="225">
      <c r="A225" t="str">
        <f t="shared" si="1"/>
        <v/>
      </c>
      <c r="C225" t="str">
        <f>if(not(isblank(B225)),countif(rawdata!$J$2:$AB$2000,"="&amp;B225),"")</f>
        <v/>
      </c>
    </row>
    <row r="226">
      <c r="A226" t="str">
        <f t="shared" si="1"/>
        <v/>
      </c>
      <c r="C226" t="str">
        <f>if(not(isblank(B226)),countif(rawdata!$J$2:$AB$2000,"="&amp;B226),"")</f>
        <v/>
      </c>
    </row>
    <row r="227">
      <c r="A227" t="str">
        <f t="shared" si="1"/>
        <v/>
      </c>
      <c r="C227" t="str">
        <f>if(not(isblank(B227)),countif(rawdata!$J$2:$AB$2000,"="&amp;B227),"")</f>
        <v/>
      </c>
    </row>
    <row r="228">
      <c r="A228" t="str">
        <f t="shared" si="1"/>
        <v/>
      </c>
      <c r="C228" t="str">
        <f>if(not(isblank(B228)),countif(rawdata!$J$2:$AB$2000,"="&amp;B228),"")</f>
        <v/>
      </c>
    </row>
    <row r="229">
      <c r="A229" t="str">
        <f t="shared" si="1"/>
        <v/>
      </c>
      <c r="C229" t="str">
        <f>if(not(isblank(B229)),countif(rawdata!$J$2:$AB$2000,"="&amp;B229),"")</f>
        <v/>
      </c>
    </row>
    <row r="230">
      <c r="A230" t="str">
        <f t="shared" si="1"/>
        <v/>
      </c>
      <c r="C230" t="str">
        <f>if(not(isblank(B230)),countif(rawdata!$J$2:$AB$2000,"="&amp;B230),"")</f>
        <v/>
      </c>
    </row>
    <row r="231">
      <c r="A231" t="str">
        <f t="shared" si="1"/>
        <v/>
      </c>
      <c r="C231" t="str">
        <f>if(not(isblank(B231)),countif(rawdata!$J$2:$AB$2000,"="&amp;B231),"")</f>
        <v/>
      </c>
    </row>
    <row r="232">
      <c r="A232" t="str">
        <f t="shared" si="1"/>
        <v/>
      </c>
      <c r="C232" t="str">
        <f>if(not(isblank(B232)),countif(rawdata!$J$2:$AB$2000,"="&amp;B232),"")</f>
        <v/>
      </c>
    </row>
    <row r="233">
      <c r="A233" t="str">
        <f t="shared" si="1"/>
        <v/>
      </c>
      <c r="C233" t="str">
        <f>if(not(isblank(B233)),countif(rawdata!$J$2:$AB$2000,"="&amp;B233),"")</f>
        <v/>
      </c>
    </row>
    <row r="234">
      <c r="A234" t="str">
        <f t="shared" si="1"/>
        <v/>
      </c>
      <c r="C234" t="str">
        <f>if(not(isblank(B234)),countif(rawdata!$J$2:$AB$2000,"="&amp;B234),"")</f>
        <v/>
      </c>
    </row>
    <row r="235">
      <c r="A235" t="str">
        <f t="shared" si="1"/>
        <v/>
      </c>
      <c r="C235" t="str">
        <f>if(not(isblank(B235)),countif(rawdata!$J$2:$AB$2000,"="&amp;B235),"")</f>
        <v/>
      </c>
    </row>
    <row r="236">
      <c r="A236" t="str">
        <f t="shared" si="1"/>
        <v/>
      </c>
      <c r="C236" t="str">
        <f>if(not(isblank(B236)),countif(rawdata!$J$2:$AB$2000,"="&amp;B236),"")</f>
        <v/>
      </c>
    </row>
    <row r="237">
      <c r="A237" t="str">
        <f t="shared" si="1"/>
        <v/>
      </c>
      <c r="C237" t="str">
        <f>if(not(isblank(B237)),countif(rawdata!$J$2:$AB$2000,"="&amp;B237),"")</f>
        <v/>
      </c>
    </row>
    <row r="238">
      <c r="A238" t="str">
        <f t="shared" si="1"/>
        <v/>
      </c>
      <c r="C238" t="str">
        <f>if(not(isblank(B238)),countif(rawdata!$J$2:$AB$2000,"="&amp;B238),"")</f>
        <v/>
      </c>
    </row>
    <row r="239">
      <c r="A239" t="str">
        <f t="shared" si="1"/>
        <v/>
      </c>
      <c r="C239" t="str">
        <f>if(not(isblank(B239)),countif(rawdata!$J$2:$AB$2000,"="&amp;B239),"")</f>
        <v/>
      </c>
    </row>
    <row r="240">
      <c r="A240" t="str">
        <f t="shared" si="1"/>
        <v/>
      </c>
      <c r="C240" t="str">
        <f>if(not(isblank(B240)),countif(rawdata!$J$2:$AB$2000,"="&amp;B240),"")</f>
        <v/>
      </c>
    </row>
    <row r="241">
      <c r="A241" t="str">
        <f t="shared" si="1"/>
        <v/>
      </c>
      <c r="C241" t="str">
        <f>if(not(isblank(B241)),countif(rawdata!$J$2:$AB$2000,"="&amp;B241),"")</f>
        <v/>
      </c>
    </row>
    <row r="242">
      <c r="A242" t="str">
        <f t="shared" si="1"/>
        <v/>
      </c>
      <c r="C242" t="str">
        <f>if(not(isblank(B242)),countif(rawdata!$J$2:$AB$2000,"="&amp;B242),"")</f>
        <v/>
      </c>
    </row>
    <row r="243">
      <c r="A243" t="str">
        <f t="shared" si="1"/>
        <v/>
      </c>
      <c r="C243" t="str">
        <f>if(not(isblank(B243)),countif(rawdata!$J$2:$AB$2000,"="&amp;B243),"")</f>
        <v/>
      </c>
    </row>
    <row r="244">
      <c r="A244" t="str">
        <f t="shared" si="1"/>
        <v/>
      </c>
      <c r="C244" t="str">
        <f>if(not(isblank(B244)),countif(rawdata!$J$2:$AB$2000,"="&amp;B244),"")</f>
        <v/>
      </c>
    </row>
    <row r="245">
      <c r="A245" t="str">
        <f t="shared" si="1"/>
        <v/>
      </c>
      <c r="C245" t="str">
        <f>if(not(isblank(B245)),countif(rawdata!$J$2:$AB$2000,"="&amp;B245),"")</f>
        <v/>
      </c>
    </row>
    <row r="246">
      <c r="A246" t="str">
        <f t="shared" si="1"/>
        <v/>
      </c>
      <c r="C246" t="str">
        <f>if(not(isblank(B246)),countif(rawdata!$J$2:$AB$2000,"="&amp;B246),"")</f>
        <v/>
      </c>
    </row>
    <row r="247">
      <c r="A247" t="str">
        <f t="shared" si="1"/>
        <v/>
      </c>
      <c r="C247" t="str">
        <f>if(not(isblank(B247)),countif(rawdata!$J$2:$AB$2000,"="&amp;B247),"")</f>
        <v/>
      </c>
    </row>
    <row r="248">
      <c r="A248" t="str">
        <f t="shared" si="1"/>
        <v/>
      </c>
      <c r="C248" t="str">
        <f>if(not(isblank(B248)),countif(rawdata!$J$2:$AB$2000,"="&amp;B248),"")</f>
        <v/>
      </c>
    </row>
    <row r="249">
      <c r="A249" t="str">
        <f t="shared" si="1"/>
        <v/>
      </c>
      <c r="C249" t="str">
        <f>if(not(isblank(B249)),countif(rawdata!$J$2:$AB$2000,"="&amp;B249),"")</f>
        <v/>
      </c>
    </row>
    <row r="250">
      <c r="A250" t="str">
        <f t="shared" si="1"/>
        <v/>
      </c>
      <c r="C250" t="str">
        <f>if(not(isblank(B250)),countif(rawdata!$J$2:$AB$2000,"="&amp;B250),"")</f>
        <v/>
      </c>
    </row>
    <row r="251">
      <c r="A251" t="str">
        <f t="shared" si="1"/>
        <v/>
      </c>
      <c r="C251" t="str">
        <f>if(not(isblank(B251)),countif(rawdata!$J$2:$AB$2000,"="&amp;B251),"")</f>
        <v/>
      </c>
    </row>
    <row r="252">
      <c r="A252" t="str">
        <f t="shared" si="1"/>
        <v/>
      </c>
      <c r="C252" t="str">
        <f>if(not(isblank(B252)),countif(rawdata!$J$2:$AB$2000,"="&amp;B252),"")</f>
        <v/>
      </c>
    </row>
    <row r="253">
      <c r="A253" t="str">
        <f t="shared" si="1"/>
        <v/>
      </c>
      <c r="C253" t="str">
        <f>if(not(isblank(B253)),countif(rawdata!$J$2:$AB$2000,"="&amp;B253),"")</f>
        <v/>
      </c>
    </row>
    <row r="254">
      <c r="A254" t="str">
        <f t="shared" si="1"/>
        <v/>
      </c>
      <c r="C254" t="str">
        <f>if(not(isblank(B254)),countif(rawdata!$J$2:$AB$2000,"="&amp;B254),"")</f>
        <v/>
      </c>
    </row>
    <row r="255">
      <c r="A255" t="str">
        <f t="shared" si="1"/>
        <v/>
      </c>
      <c r="C255" t="str">
        <f>if(not(isblank(B255)),countif(rawdata!$J$2:$AB$2000,"="&amp;B255),"")</f>
        <v/>
      </c>
    </row>
    <row r="256">
      <c r="A256" t="str">
        <f t="shared" si="1"/>
        <v/>
      </c>
      <c r="C256" t="str">
        <f>if(not(isblank(B256)),countif(rawdata!$J$2:$AB$2000,"="&amp;B256),"")</f>
        <v/>
      </c>
    </row>
    <row r="257">
      <c r="A257" t="str">
        <f t="shared" si="1"/>
        <v/>
      </c>
      <c r="C257" t="str">
        <f>if(not(isblank(B257)),countif(rawdata!$J$2:$AB$2000,"="&amp;B257),"")</f>
        <v/>
      </c>
    </row>
    <row r="258">
      <c r="A258" t="str">
        <f t="shared" si="1"/>
        <v/>
      </c>
      <c r="C258" t="str">
        <f>if(not(isblank(B258)),countif(rawdata!$J$2:$AB$2000,"="&amp;B258),"")</f>
        <v/>
      </c>
    </row>
    <row r="259">
      <c r="A259" t="str">
        <f t="shared" si="1"/>
        <v/>
      </c>
      <c r="C259" t="str">
        <f>if(not(isblank(B259)),countif(rawdata!$J$2:$AB$2000,"="&amp;B259),"")</f>
        <v/>
      </c>
    </row>
    <row r="260">
      <c r="A260" t="str">
        <f t="shared" si="1"/>
        <v/>
      </c>
      <c r="C260" t="str">
        <f>if(not(isblank(B260)),countif(rawdata!$J$2:$AB$2000,"="&amp;B260),"")</f>
        <v/>
      </c>
    </row>
    <row r="261">
      <c r="A261" t="str">
        <f t="shared" si="1"/>
        <v/>
      </c>
      <c r="C261" t="str">
        <f>if(not(isblank(B261)),countif(rawdata!$J$2:$AB$2000,"="&amp;B261),"")</f>
        <v/>
      </c>
    </row>
    <row r="262">
      <c r="A262" t="str">
        <f t="shared" si="1"/>
        <v/>
      </c>
      <c r="C262" t="str">
        <f>if(not(isblank(B262)),countif(rawdata!$J$2:$AB$2000,"="&amp;B262),"")</f>
        <v/>
      </c>
    </row>
    <row r="263">
      <c r="A263" t="str">
        <f t="shared" si="1"/>
        <v/>
      </c>
      <c r="C263" t="str">
        <f>if(not(isblank(B263)),countif(rawdata!$J$2:$AB$2000,"="&amp;B263),"")</f>
        <v/>
      </c>
    </row>
    <row r="264">
      <c r="A264" t="str">
        <f t="shared" si="1"/>
        <v/>
      </c>
      <c r="C264" t="str">
        <f>if(not(isblank(B264)),countif(rawdata!$J$2:$AB$2000,"="&amp;B264),"")</f>
        <v/>
      </c>
    </row>
    <row r="265">
      <c r="A265" t="str">
        <f t="shared" si="1"/>
        <v/>
      </c>
      <c r="C265" t="str">
        <f>if(not(isblank(B265)),countif(rawdata!$J$2:$AB$2000,"="&amp;B265),"")</f>
        <v/>
      </c>
    </row>
    <row r="266">
      <c r="A266" t="str">
        <f t="shared" si="1"/>
        <v/>
      </c>
      <c r="C266" t="str">
        <f>if(not(isblank(B266)),countif(rawdata!$J$2:$AB$2000,"="&amp;B266),"")</f>
        <v/>
      </c>
    </row>
    <row r="267">
      <c r="A267" t="str">
        <f t="shared" si="1"/>
        <v/>
      </c>
      <c r="C267" t="str">
        <f>if(not(isblank(B267)),countif(rawdata!$J$2:$AB$2000,"="&amp;B267),"")</f>
        <v/>
      </c>
    </row>
    <row r="268">
      <c r="A268" t="str">
        <f t="shared" si="1"/>
        <v/>
      </c>
      <c r="C268" t="str">
        <f>if(not(isblank(B268)),countif(rawdata!$J$2:$AB$2000,"="&amp;B268),"")</f>
        <v/>
      </c>
    </row>
    <row r="269">
      <c r="A269" t="str">
        <f t="shared" si="1"/>
        <v/>
      </c>
      <c r="C269" t="str">
        <f>if(not(isblank(B269)),countif(rawdata!$J$2:$AB$2000,"="&amp;B269),"")</f>
        <v/>
      </c>
    </row>
    <row r="270">
      <c r="A270" t="str">
        <f t="shared" si="1"/>
        <v/>
      </c>
      <c r="C270" t="str">
        <f>if(not(isblank(B270)),countif(rawdata!$J$2:$AB$2000,"="&amp;B270),"")</f>
        <v/>
      </c>
    </row>
    <row r="271">
      <c r="A271" t="str">
        <f t="shared" si="1"/>
        <v/>
      </c>
      <c r="C271" t="str">
        <f>if(not(isblank(B271)),countif(rawdata!$J$2:$AB$2000,"="&amp;B271),"")</f>
        <v/>
      </c>
    </row>
    <row r="272">
      <c r="A272" t="str">
        <f t="shared" si="1"/>
        <v/>
      </c>
      <c r="C272" t="str">
        <f>if(not(isblank(B272)),countif(rawdata!$J$2:$AB$2000,"="&amp;B272),"")</f>
        <v/>
      </c>
    </row>
    <row r="273">
      <c r="A273" t="str">
        <f t="shared" si="1"/>
        <v/>
      </c>
      <c r="C273" t="str">
        <f>if(not(isblank(B273)),countif(rawdata!$J$2:$AB$2000,"="&amp;B273),"")</f>
        <v/>
      </c>
    </row>
    <row r="274">
      <c r="A274" t="str">
        <f t="shared" si="1"/>
        <v/>
      </c>
      <c r="C274" t="str">
        <f>if(not(isblank(B274)),countif(rawdata!$J$2:$AB$2000,"="&amp;B274),"")</f>
        <v/>
      </c>
    </row>
    <row r="275">
      <c r="A275" t="str">
        <f t="shared" si="1"/>
        <v/>
      </c>
      <c r="C275" t="str">
        <f>if(not(isblank(B275)),countif(rawdata!$J$2:$AB$2000,"="&amp;B275),"")</f>
        <v/>
      </c>
    </row>
    <row r="276">
      <c r="A276" t="str">
        <f t="shared" si="1"/>
        <v/>
      </c>
      <c r="C276" t="str">
        <f>if(not(isblank(B276)),countif(rawdata!$J$2:$AB$2000,"="&amp;B276),"")</f>
        <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4ac="http://schemas.microsoft.com/office/spreadsheetml/2009/9/ac" xmlns:xm="http://schemas.microsoft.com/office/excel/2006/main">
  <sheetViews>
    <sheetView workbookViewId="0"/>
  </sheetViews>
  <sheetFormatPr customHeight="1" defaultColWidth="14.43" defaultRowHeight="15.75"/>
  <cols>
    <col customWidth="1" min="1" max="1" width="12.14"/>
    <col customWidth="1" min="2" max="2" width="38.0"/>
    <col customWidth="1" min="3" max="3" width="17.57"/>
  </cols>
  <sheetData>
    <row r="1">
      <c r="A1" s="1" t="s">
        <v>1168</v>
      </c>
    </row>
    <row r="2">
      <c r="A2" s="2" t="s">
        <v>1169</v>
      </c>
    </row>
    <row r="4">
      <c r="A4" s="2" t="s">
        <v>1170</v>
      </c>
      <c r="C4" s="26" t="str">
        <f>sum('_g2'!B6:B304)/counta('_g2'!C6:C304)</f>
        <v>0.00</v>
      </c>
    </row>
    <row r="5">
      <c r="A5" s="2"/>
      <c r="D5" s="27"/>
      <c r="E5" s="28"/>
    </row>
    <row r="6">
      <c r="A6" s="2"/>
      <c r="C6" s="29" t="s">
        <v>1165</v>
      </c>
      <c r="D6" s="29" t="s">
        <v>1171</v>
      </c>
      <c r="E6" s="29" t="s">
        <v>1172</v>
      </c>
    </row>
    <row r="7">
      <c r="A7" s="2" t="s">
        <v>1173</v>
      </c>
      <c r="C7" t="str">
        <f>counta('_g2'!C6:C304)-count('_g2'!B6:B304)</f>
        <v>299</v>
      </c>
      <c r="D7" s="27" t="str">
        <f>C7/counta('_g2'!$C$6:$C$304)</f>
        <v>100.00%</v>
      </c>
      <c r="E7" s="28"/>
    </row>
    <row r="8">
      <c r="A8" s="2" t="s">
        <v>1174</v>
      </c>
      <c r="C8" t="str">
        <f>counta('_g2'!C6:C304)-countif('_g2'!B6:B304,"&gt;1")</f>
        <v>299</v>
      </c>
      <c r="D8" s="27" t="str">
        <f>C8/counta('_g2'!$C$6:$C$304)</f>
        <v>100.00%</v>
      </c>
      <c r="E8" s="28"/>
    </row>
    <row r="9">
      <c r="A9" s="2" t="s">
        <v>1175</v>
      </c>
      <c r="C9" t="str">
        <f>counta('_g2'!C6:C304)-countif('_g2'!B6:B304,"&gt;2")</f>
        <v>299</v>
      </c>
      <c r="D9" s="27" t="str">
        <f>C9/counta('_g2'!$C$6:$C$304)</f>
        <v>100.00%</v>
      </c>
      <c r="E9" s="28"/>
    </row>
    <row r="11">
      <c r="A11" s="1" t="s">
        <v>1176</v>
      </c>
    </row>
    <row r="12">
      <c r="A12" s="1" t="s">
        <v>1177</v>
      </c>
      <c r="B12" s="1" t="s">
        <v>25</v>
      </c>
      <c r="C12" s="1" t="s">
        <v>26</v>
      </c>
      <c r="D12" s="1" t="s">
        <v>1178</v>
      </c>
    </row>
    <row r="13">
      <c r="A13" t="str">
        <f t="array" ref="A13:D312">sort('_g2'!B6:E305,1,FALSE,3,TRUE,2,TRUE)</f>
        <v/>
      </c>
      <c r="B13" t="s">
        <v>632</v>
      </c>
      <c r="C13" t="s">
        <v>215</v>
      </c>
      <c r="D13" t="s">
        <v>1179</v>
      </c>
    </row>
    <row r="14">
      <c r="A14" t="s">
        <v>1179</v>
      </c>
      <c r="B14" t="s">
        <v>79</v>
      </c>
      <c r="C14" t="s">
        <v>71</v>
      </c>
      <c r="D14" t="s">
        <v>1179</v>
      </c>
    </row>
    <row r="15">
      <c r="A15" t="s">
        <v>1179</v>
      </c>
      <c r="B15" t="s">
        <v>115</v>
      </c>
      <c r="C15" t="s">
        <v>71</v>
      </c>
      <c r="D15" t="s">
        <v>1179</v>
      </c>
    </row>
    <row r="16">
      <c r="A16" t="s">
        <v>1179</v>
      </c>
      <c r="B16" t="s">
        <v>112</v>
      </c>
      <c r="C16" t="s">
        <v>71</v>
      </c>
      <c r="D16" t="s">
        <v>1179</v>
      </c>
    </row>
    <row r="17">
      <c r="A17" t="s">
        <v>1179</v>
      </c>
      <c r="B17" t="s">
        <v>102</v>
      </c>
      <c r="C17" t="s">
        <v>71</v>
      </c>
      <c r="D17" t="s">
        <v>1179</v>
      </c>
    </row>
    <row r="18">
      <c r="A18" t="s">
        <v>1179</v>
      </c>
      <c r="B18" t="s">
        <v>70</v>
      </c>
      <c r="C18" t="s">
        <v>71</v>
      </c>
      <c r="D18" t="s">
        <v>1179</v>
      </c>
    </row>
    <row r="19">
      <c r="A19" t="s">
        <v>1179</v>
      </c>
      <c r="B19" t="s">
        <v>97</v>
      </c>
      <c r="C19" t="s">
        <v>71</v>
      </c>
      <c r="D19" t="s">
        <v>1179</v>
      </c>
    </row>
    <row r="20">
      <c r="A20" t="s">
        <v>1179</v>
      </c>
      <c r="B20" t="s">
        <v>107</v>
      </c>
      <c r="C20" t="s">
        <v>71</v>
      </c>
      <c r="D20" t="s">
        <v>1179</v>
      </c>
    </row>
    <row r="21">
      <c r="A21" t="s">
        <v>1179</v>
      </c>
      <c r="B21" t="s">
        <v>92</v>
      </c>
      <c r="C21" t="s">
        <v>71</v>
      </c>
      <c r="D21" t="s">
        <v>1179</v>
      </c>
    </row>
    <row r="22">
      <c r="A22" t="s">
        <v>1179</v>
      </c>
      <c r="B22" t="s">
        <v>469</v>
      </c>
      <c r="C22" t="s">
        <v>461</v>
      </c>
      <c r="D22" t="s">
        <v>1179</v>
      </c>
    </row>
    <row r="23">
      <c r="A23" t="s">
        <v>1179</v>
      </c>
      <c r="B23" t="s">
        <v>466</v>
      </c>
      <c r="C23" t="s">
        <v>461</v>
      </c>
      <c r="D23" t="s">
        <v>1179</v>
      </c>
    </row>
    <row r="24">
      <c r="A24" t="s">
        <v>1179</v>
      </c>
      <c r="B24" t="s">
        <v>547</v>
      </c>
      <c r="C24" t="s">
        <v>461</v>
      </c>
      <c r="D24" t="s">
        <v>1179</v>
      </c>
    </row>
    <row r="25">
      <c r="A25" t="s">
        <v>1179</v>
      </c>
      <c r="B25" t="s">
        <v>460</v>
      </c>
      <c r="C25" t="s">
        <v>461</v>
      </c>
      <c r="D25" t="s">
        <v>1179</v>
      </c>
    </row>
    <row r="26">
      <c r="A26" t="s">
        <v>1179</v>
      </c>
      <c r="B26" t="s">
        <v>604</v>
      </c>
      <c r="C26" t="s">
        <v>605</v>
      </c>
      <c r="D26" t="s">
        <v>1179</v>
      </c>
    </row>
    <row r="27">
      <c r="A27" t="s">
        <v>1179</v>
      </c>
      <c r="B27" t="s">
        <v>257</v>
      </c>
      <c r="C27" t="s">
        <v>43</v>
      </c>
      <c r="D27" t="s">
        <v>1179</v>
      </c>
    </row>
    <row r="28">
      <c r="A28" t="s">
        <v>1179</v>
      </c>
      <c r="B28" t="s">
        <v>262</v>
      </c>
      <c r="C28" t="s">
        <v>43</v>
      </c>
      <c r="D28" t="s">
        <v>1179</v>
      </c>
    </row>
    <row r="29">
      <c r="A29" t="s">
        <v>1179</v>
      </c>
      <c r="B29" t="s">
        <v>42</v>
      </c>
      <c r="C29" t="s">
        <v>43</v>
      </c>
      <c r="D29" t="s">
        <v>1179</v>
      </c>
    </row>
    <row r="30">
      <c r="A30" t="s">
        <v>1179</v>
      </c>
      <c r="B30" t="s">
        <v>815</v>
      </c>
      <c r="C30" t="s">
        <v>816</v>
      </c>
      <c r="D30" t="s">
        <v>1179</v>
      </c>
    </row>
    <row r="31">
      <c r="A31" t="s">
        <v>1179</v>
      </c>
      <c r="B31" t="s">
        <v>536</v>
      </c>
      <c r="C31" t="s">
        <v>537</v>
      </c>
      <c r="D31" t="s">
        <v>1179</v>
      </c>
    </row>
    <row r="32">
      <c r="A32" t="s">
        <v>1179</v>
      </c>
      <c r="B32" t="s">
        <v>540</v>
      </c>
      <c r="C32" t="s">
        <v>537</v>
      </c>
      <c r="D32" t="s">
        <v>1179</v>
      </c>
    </row>
    <row r="33">
      <c r="A33" t="s">
        <v>1179</v>
      </c>
      <c r="B33" t="s">
        <v>589</v>
      </c>
      <c r="C33" t="s">
        <v>585</v>
      </c>
      <c r="D33" t="s">
        <v>1179</v>
      </c>
    </row>
    <row r="34">
      <c r="A34" t="s">
        <v>1179</v>
      </c>
      <c r="B34" t="s">
        <v>584</v>
      </c>
      <c r="C34" t="s">
        <v>585</v>
      </c>
      <c r="D34" t="s">
        <v>1179</v>
      </c>
    </row>
    <row r="35">
      <c r="A35" t="s">
        <v>1179</v>
      </c>
      <c r="B35" t="s">
        <v>596</v>
      </c>
      <c r="C35" t="s">
        <v>585</v>
      </c>
      <c r="D35" t="s">
        <v>1179</v>
      </c>
    </row>
    <row r="36">
      <c r="A36" t="s">
        <v>1179</v>
      </c>
      <c r="B36" t="s">
        <v>593</v>
      </c>
      <c r="C36" t="s">
        <v>585</v>
      </c>
      <c r="D36" t="s">
        <v>1179</v>
      </c>
    </row>
    <row r="37">
      <c r="A37" t="s">
        <v>1179</v>
      </c>
      <c r="B37" t="s">
        <v>819</v>
      </c>
      <c r="C37" t="s">
        <v>820</v>
      </c>
      <c r="D37" t="s">
        <v>1179</v>
      </c>
    </row>
    <row r="38">
      <c r="A38" t="s">
        <v>1179</v>
      </c>
      <c r="B38" t="s">
        <v>506</v>
      </c>
      <c r="C38" t="s">
        <v>473</v>
      </c>
      <c r="D38" t="s">
        <v>1179</v>
      </c>
    </row>
    <row r="39">
      <c r="A39" t="s">
        <v>1179</v>
      </c>
      <c r="B39" t="s">
        <v>483</v>
      </c>
      <c r="C39" t="s">
        <v>473</v>
      </c>
      <c r="D39" t="s">
        <v>1179</v>
      </c>
    </row>
    <row r="40">
      <c r="A40" t="s">
        <v>1179</v>
      </c>
      <c r="B40" t="s">
        <v>527</v>
      </c>
      <c r="C40" t="s">
        <v>473</v>
      </c>
      <c r="D40" t="s">
        <v>1179</v>
      </c>
    </row>
    <row r="41">
      <c r="A41" t="s">
        <v>1179</v>
      </c>
      <c r="B41" t="s">
        <v>487</v>
      </c>
      <c r="C41" t="s">
        <v>473</v>
      </c>
      <c r="D41" t="s">
        <v>1179</v>
      </c>
    </row>
    <row r="42">
      <c r="A42" t="s">
        <v>1179</v>
      </c>
      <c r="B42" t="s">
        <v>524</v>
      </c>
      <c r="C42" t="s">
        <v>473</v>
      </c>
      <c r="D42" t="s">
        <v>1179</v>
      </c>
    </row>
    <row r="43">
      <c r="A43" t="s">
        <v>1179</v>
      </c>
      <c r="B43" t="s">
        <v>503</v>
      </c>
      <c r="C43" t="s">
        <v>473</v>
      </c>
      <c r="D43" t="s">
        <v>1179</v>
      </c>
    </row>
    <row r="44">
      <c r="A44" t="s">
        <v>1179</v>
      </c>
      <c r="B44" t="s">
        <v>530</v>
      </c>
      <c r="C44" t="s">
        <v>473</v>
      </c>
      <c r="D44" t="s">
        <v>1179</v>
      </c>
    </row>
    <row r="45">
      <c r="A45" t="s">
        <v>1179</v>
      </c>
      <c r="B45" t="s">
        <v>515</v>
      </c>
      <c r="C45" t="s">
        <v>473</v>
      </c>
      <c r="D45" t="s">
        <v>1179</v>
      </c>
    </row>
    <row r="46">
      <c r="A46" t="s">
        <v>1179</v>
      </c>
      <c r="B46" t="s">
        <v>509</v>
      </c>
      <c r="C46" t="s">
        <v>473</v>
      </c>
      <c r="D46" t="s">
        <v>1179</v>
      </c>
    </row>
    <row r="47">
      <c r="A47" t="s">
        <v>1179</v>
      </c>
      <c r="B47" t="s">
        <v>491</v>
      </c>
      <c r="C47" t="s">
        <v>473</v>
      </c>
      <c r="D47" t="s">
        <v>1179</v>
      </c>
    </row>
    <row r="48">
      <c r="A48" t="s">
        <v>1179</v>
      </c>
      <c r="B48" t="s">
        <v>472</v>
      </c>
      <c r="C48" t="s">
        <v>473</v>
      </c>
      <c r="D48" t="s">
        <v>1179</v>
      </c>
    </row>
    <row r="49">
      <c r="A49" t="s">
        <v>1179</v>
      </c>
      <c r="B49" t="s">
        <v>494</v>
      </c>
      <c r="C49" t="s">
        <v>473</v>
      </c>
      <c r="D49" t="s">
        <v>1179</v>
      </c>
    </row>
    <row r="50">
      <c r="A50" t="s">
        <v>1179</v>
      </c>
      <c r="B50" t="s">
        <v>512</v>
      </c>
      <c r="C50" t="s">
        <v>473</v>
      </c>
      <c r="D50" t="s">
        <v>1179</v>
      </c>
    </row>
    <row r="51">
      <c r="A51" t="s">
        <v>1179</v>
      </c>
      <c r="B51" t="s">
        <v>497</v>
      </c>
      <c r="C51" t="s">
        <v>473</v>
      </c>
      <c r="D51" t="s">
        <v>1179</v>
      </c>
    </row>
    <row r="52">
      <c r="A52" t="s">
        <v>1179</v>
      </c>
      <c r="B52" t="s">
        <v>521</v>
      </c>
      <c r="C52" t="s">
        <v>473</v>
      </c>
      <c r="D52" t="s">
        <v>1179</v>
      </c>
    </row>
    <row r="53">
      <c r="A53" t="s">
        <v>1179</v>
      </c>
      <c r="B53" t="s">
        <v>500</v>
      </c>
      <c r="C53" t="s">
        <v>473</v>
      </c>
      <c r="D53" t="s">
        <v>1179</v>
      </c>
    </row>
    <row r="54">
      <c r="A54" t="s">
        <v>1179</v>
      </c>
      <c r="B54" t="s">
        <v>518</v>
      </c>
      <c r="C54" t="s">
        <v>473</v>
      </c>
      <c r="D54" t="s">
        <v>1179</v>
      </c>
    </row>
    <row r="55">
      <c r="A55" t="s">
        <v>1179</v>
      </c>
      <c r="B55" t="s">
        <v>533</v>
      </c>
      <c r="C55" t="s">
        <v>473</v>
      </c>
      <c r="D55" t="s">
        <v>1179</v>
      </c>
    </row>
    <row r="56">
      <c r="A56" t="s">
        <v>1179</v>
      </c>
      <c r="B56" t="s">
        <v>480</v>
      </c>
      <c r="C56" t="s">
        <v>473</v>
      </c>
      <c r="D56" t="s">
        <v>1179</v>
      </c>
    </row>
    <row r="57">
      <c r="A57" t="s">
        <v>1179</v>
      </c>
      <c r="B57" t="s">
        <v>477</v>
      </c>
      <c r="C57" t="s">
        <v>473</v>
      </c>
      <c r="D57" t="s">
        <v>1179</v>
      </c>
    </row>
    <row r="58">
      <c r="A58" t="s">
        <v>1179</v>
      </c>
      <c r="B58" t="s">
        <v>599</v>
      </c>
      <c r="C58" t="s">
        <v>600</v>
      </c>
      <c r="D58" t="s">
        <v>1179</v>
      </c>
    </row>
    <row r="59">
      <c r="A59" t="s">
        <v>1179</v>
      </c>
      <c r="B59" t="s">
        <v>716</v>
      </c>
      <c r="C59" t="s">
        <v>649</v>
      </c>
      <c r="D59" t="s">
        <v>1179</v>
      </c>
    </row>
    <row r="60">
      <c r="A60" t="s">
        <v>1179</v>
      </c>
      <c r="B60" t="s">
        <v>689</v>
      </c>
      <c r="C60" t="s">
        <v>649</v>
      </c>
      <c r="D60" t="s">
        <v>1179</v>
      </c>
    </row>
    <row r="61">
      <c r="A61" t="s">
        <v>1179</v>
      </c>
      <c r="B61" t="s">
        <v>652</v>
      </c>
      <c r="C61" t="s">
        <v>649</v>
      </c>
      <c r="D61" t="s">
        <v>1179</v>
      </c>
    </row>
    <row r="62">
      <c r="A62" t="s">
        <v>1179</v>
      </c>
      <c r="B62" t="s">
        <v>648</v>
      </c>
      <c r="C62" t="s">
        <v>649</v>
      </c>
      <c r="D62" t="s">
        <v>1179</v>
      </c>
    </row>
    <row r="63">
      <c r="A63" t="s">
        <v>1179</v>
      </c>
      <c r="B63" t="s">
        <v>671</v>
      </c>
      <c r="C63" t="s">
        <v>649</v>
      </c>
      <c r="D63" t="s">
        <v>1179</v>
      </c>
    </row>
    <row r="64">
      <c r="A64" t="s">
        <v>1179</v>
      </c>
      <c r="B64" t="s">
        <v>692</v>
      </c>
      <c r="C64" t="s">
        <v>649</v>
      </c>
      <c r="D64" t="s">
        <v>1179</v>
      </c>
    </row>
    <row r="65">
      <c r="A65" t="s">
        <v>1179</v>
      </c>
      <c r="B65" t="s">
        <v>713</v>
      </c>
      <c r="C65" t="s">
        <v>649</v>
      </c>
      <c r="D65" t="s">
        <v>1179</v>
      </c>
    </row>
    <row r="66">
      <c r="A66" t="s">
        <v>1179</v>
      </c>
      <c r="B66" t="s">
        <v>701</v>
      </c>
      <c r="C66" t="s">
        <v>649</v>
      </c>
      <c r="D66" t="s">
        <v>1179</v>
      </c>
    </row>
    <row r="67">
      <c r="A67" t="s">
        <v>1179</v>
      </c>
      <c r="B67" t="s">
        <v>677</v>
      </c>
      <c r="C67" t="s">
        <v>649</v>
      </c>
      <c r="D67" t="s">
        <v>1179</v>
      </c>
    </row>
    <row r="68">
      <c r="A68" t="s">
        <v>1179</v>
      </c>
      <c r="B68" t="s">
        <v>674</v>
      </c>
      <c r="C68" t="s">
        <v>649</v>
      </c>
      <c r="D68" t="s">
        <v>1179</v>
      </c>
    </row>
    <row r="69">
      <c r="A69" t="s">
        <v>1179</v>
      </c>
      <c r="B69" t="s">
        <v>698</v>
      </c>
      <c r="C69" t="s">
        <v>649</v>
      </c>
      <c r="D69" t="s">
        <v>1179</v>
      </c>
    </row>
    <row r="70">
      <c r="A70" t="s">
        <v>1179</v>
      </c>
      <c r="B70" t="s">
        <v>695</v>
      </c>
      <c r="C70" t="s">
        <v>649</v>
      </c>
      <c r="D70" t="s">
        <v>1179</v>
      </c>
    </row>
    <row r="71">
      <c r="A71" t="s">
        <v>1179</v>
      </c>
      <c r="B71" t="s">
        <v>680</v>
      </c>
      <c r="C71" t="s">
        <v>649</v>
      </c>
      <c r="D71" t="s">
        <v>1179</v>
      </c>
    </row>
    <row r="72">
      <c r="A72" t="s">
        <v>1179</v>
      </c>
      <c r="B72" t="s">
        <v>664</v>
      </c>
      <c r="C72" t="s">
        <v>649</v>
      </c>
      <c r="D72" t="s">
        <v>1179</v>
      </c>
    </row>
    <row r="73">
      <c r="A73" t="s">
        <v>1179</v>
      </c>
      <c r="B73" t="s">
        <v>683</v>
      </c>
      <c r="C73" t="s">
        <v>649</v>
      </c>
      <c r="D73" t="s">
        <v>1179</v>
      </c>
    </row>
    <row r="74">
      <c r="A74" t="s">
        <v>1179</v>
      </c>
      <c r="B74" t="s">
        <v>704</v>
      </c>
      <c r="C74" t="s">
        <v>649</v>
      </c>
      <c r="D74" t="s">
        <v>1179</v>
      </c>
    </row>
    <row r="75">
      <c r="A75" t="s">
        <v>1179</v>
      </c>
      <c r="B75" t="s">
        <v>719</v>
      </c>
      <c r="C75" t="s">
        <v>649</v>
      </c>
      <c r="D75" t="s">
        <v>1179</v>
      </c>
    </row>
    <row r="76">
      <c r="A76" t="s">
        <v>1179</v>
      </c>
      <c r="B76" t="s">
        <v>658</v>
      </c>
      <c r="C76" t="s">
        <v>649</v>
      </c>
      <c r="D76" t="s">
        <v>1179</v>
      </c>
    </row>
    <row r="77">
      <c r="A77" t="s">
        <v>1179</v>
      </c>
      <c r="B77" t="s">
        <v>667</v>
      </c>
      <c r="C77" t="s">
        <v>649</v>
      </c>
      <c r="D77" t="s">
        <v>1179</v>
      </c>
    </row>
    <row r="78">
      <c r="A78" t="s">
        <v>1179</v>
      </c>
      <c r="B78" t="s">
        <v>707</v>
      </c>
      <c r="C78" t="s">
        <v>649</v>
      </c>
      <c r="D78" t="s">
        <v>1179</v>
      </c>
    </row>
    <row r="79">
      <c r="A79" t="s">
        <v>1179</v>
      </c>
      <c r="B79" t="s">
        <v>655</v>
      </c>
      <c r="C79" t="s">
        <v>649</v>
      </c>
      <c r="D79" t="s">
        <v>1179</v>
      </c>
    </row>
    <row r="80">
      <c r="A80" t="s">
        <v>1179</v>
      </c>
      <c r="B80" t="s">
        <v>686</v>
      </c>
      <c r="C80" t="s">
        <v>649</v>
      </c>
      <c r="D80" t="s">
        <v>1179</v>
      </c>
    </row>
    <row r="81">
      <c r="A81" t="s">
        <v>1179</v>
      </c>
      <c r="B81" t="s">
        <v>710</v>
      </c>
      <c r="C81" t="s">
        <v>649</v>
      </c>
      <c r="D81" t="s">
        <v>1179</v>
      </c>
    </row>
    <row r="82">
      <c r="A82" t="s">
        <v>1179</v>
      </c>
      <c r="B82" t="s">
        <v>661</v>
      </c>
      <c r="C82" t="s">
        <v>649</v>
      </c>
      <c r="D82" t="s">
        <v>1179</v>
      </c>
    </row>
    <row r="83">
      <c r="A83" t="s">
        <v>1179</v>
      </c>
      <c r="B83" t="s">
        <v>823</v>
      </c>
      <c r="C83" t="s">
        <v>824</v>
      </c>
      <c r="D83" t="s">
        <v>1179</v>
      </c>
    </row>
    <row r="84">
      <c r="A84" t="s">
        <v>1179</v>
      </c>
      <c r="B84" t="s">
        <v>854</v>
      </c>
      <c r="C84" t="s">
        <v>824</v>
      </c>
      <c r="D84" t="s">
        <v>1179</v>
      </c>
    </row>
    <row r="85">
      <c r="A85" t="s">
        <v>1179</v>
      </c>
      <c r="B85" t="s">
        <v>851</v>
      </c>
      <c r="C85" t="s">
        <v>824</v>
      </c>
      <c r="D85" t="s">
        <v>1179</v>
      </c>
    </row>
    <row r="86">
      <c r="A86" t="s">
        <v>1179</v>
      </c>
      <c r="B86" t="s">
        <v>861</v>
      </c>
      <c r="C86" t="s">
        <v>824</v>
      </c>
      <c r="D86" t="s">
        <v>1179</v>
      </c>
    </row>
    <row r="87">
      <c r="A87" t="s">
        <v>1179</v>
      </c>
      <c r="B87" t="s">
        <v>858</v>
      </c>
      <c r="C87" t="s">
        <v>824</v>
      </c>
      <c r="D87" t="s">
        <v>1179</v>
      </c>
    </row>
    <row r="88">
      <c r="A88" t="s">
        <v>1179</v>
      </c>
      <c r="B88" t="s">
        <v>832</v>
      </c>
      <c r="C88" t="s">
        <v>824</v>
      </c>
      <c r="D88" t="s">
        <v>1179</v>
      </c>
    </row>
    <row r="89">
      <c r="A89" t="s">
        <v>1179</v>
      </c>
      <c r="B89" t="s">
        <v>839</v>
      </c>
      <c r="C89" t="s">
        <v>824</v>
      </c>
      <c r="D89" t="s">
        <v>1179</v>
      </c>
    </row>
    <row r="90">
      <c r="A90" t="s">
        <v>1179</v>
      </c>
      <c r="B90" t="s">
        <v>843</v>
      </c>
      <c r="C90" t="s">
        <v>824</v>
      </c>
      <c r="D90" t="s">
        <v>1179</v>
      </c>
    </row>
    <row r="91">
      <c r="A91" t="s">
        <v>1179</v>
      </c>
      <c r="B91" t="s">
        <v>829</v>
      </c>
      <c r="C91" t="s">
        <v>824</v>
      </c>
      <c r="D91" t="s">
        <v>1179</v>
      </c>
    </row>
    <row r="92">
      <c r="A92" t="s">
        <v>1179</v>
      </c>
      <c r="B92" t="s">
        <v>835</v>
      </c>
      <c r="C92" t="s">
        <v>824</v>
      </c>
      <c r="D92" t="s">
        <v>1179</v>
      </c>
    </row>
    <row r="93">
      <c r="A93" t="s">
        <v>1179</v>
      </c>
      <c r="B93" t="s">
        <v>848</v>
      </c>
      <c r="C93" t="s">
        <v>824</v>
      </c>
      <c r="D93" t="s">
        <v>1179</v>
      </c>
    </row>
    <row r="94">
      <c r="A94" t="s">
        <v>1179</v>
      </c>
      <c r="B94" t="s">
        <v>146</v>
      </c>
      <c r="C94" t="s">
        <v>147</v>
      </c>
      <c r="D94" t="s">
        <v>1179</v>
      </c>
    </row>
    <row r="95">
      <c r="A95" t="s">
        <v>1179</v>
      </c>
      <c r="B95" t="s">
        <v>635</v>
      </c>
      <c r="C95" t="s">
        <v>636</v>
      </c>
      <c r="D95" t="s">
        <v>1179</v>
      </c>
    </row>
    <row r="96">
      <c r="A96" t="s">
        <v>1179</v>
      </c>
      <c r="B96" t="s">
        <v>640</v>
      </c>
      <c r="C96" t="s">
        <v>641</v>
      </c>
      <c r="D96" t="s">
        <v>1179</v>
      </c>
    </row>
    <row r="97">
      <c r="A97" t="s">
        <v>1179</v>
      </c>
      <c r="B97" t="s">
        <v>626</v>
      </c>
      <c r="C97" t="s">
        <v>610</v>
      </c>
      <c r="D97" t="s">
        <v>1179</v>
      </c>
    </row>
    <row r="98">
      <c r="A98" t="s">
        <v>1179</v>
      </c>
      <c r="B98" t="s">
        <v>623</v>
      </c>
      <c r="C98" t="s">
        <v>610</v>
      </c>
      <c r="D98" t="s">
        <v>1179</v>
      </c>
    </row>
    <row r="99">
      <c r="A99" t="s">
        <v>1179</v>
      </c>
      <c r="B99" t="s">
        <v>617</v>
      </c>
      <c r="C99" t="s">
        <v>610</v>
      </c>
      <c r="D99" t="s">
        <v>1179</v>
      </c>
    </row>
    <row r="100">
      <c r="A100" t="s">
        <v>1179</v>
      </c>
      <c r="B100" t="s">
        <v>614</v>
      </c>
      <c r="C100" t="s">
        <v>610</v>
      </c>
      <c r="D100" t="s">
        <v>1179</v>
      </c>
    </row>
    <row r="101">
      <c r="A101" t="s">
        <v>1179</v>
      </c>
      <c r="B101" t="s">
        <v>609</v>
      </c>
      <c r="C101" t="s">
        <v>610</v>
      </c>
      <c r="D101" t="s">
        <v>1179</v>
      </c>
    </row>
    <row r="102">
      <c r="A102" t="s">
        <v>1179</v>
      </c>
      <c r="B102" t="s">
        <v>620</v>
      </c>
      <c r="C102" t="s">
        <v>610</v>
      </c>
      <c r="D102" t="s">
        <v>1179</v>
      </c>
    </row>
    <row r="103">
      <c r="A103" t="s">
        <v>1179</v>
      </c>
      <c r="B103" t="s">
        <v>629</v>
      </c>
      <c r="C103" t="s">
        <v>610</v>
      </c>
      <c r="D103" t="s">
        <v>1179</v>
      </c>
    </row>
    <row r="104">
      <c r="A104" t="s">
        <v>1179</v>
      </c>
      <c r="B104" t="s">
        <v>363</v>
      </c>
      <c r="C104" t="s">
        <v>312</v>
      </c>
      <c r="D104" t="s">
        <v>1179</v>
      </c>
    </row>
    <row r="105">
      <c r="A105" t="s">
        <v>1179</v>
      </c>
      <c r="B105" t="s">
        <v>382</v>
      </c>
      <c r="C105" t="s">
        <v>312</v>
      </c>
      <c r="D105" t="s">
        <v>1179</v>
      </c>
    </row>
    <row r="106">
      <c r="A106" t="s">
        <v>1179</v>
      </c>
      <c r="B106" t="s">
        <v>341</v>
      </c>
      <c r="C106" t="s">
        <v>312</v>
      </c>
      <c r="D106" t="s">
        <v>1179</v>
      </c>
    </row>
    <row r="107">
      <c r="A107" t="s">
        <v>1179</v>
      </c>
      <c r="B107" t="s">
        <v>357</v>
      </c>
      <c r="C107" t="s">
        <v>312</v>
      </c>
      <c r="D107" t="s">
        <v>1179</v>
      </c>
    </row>
    <row r="108">
      <c r="A108" t="s">
        <v>1179</v>
      </c>
      <c r="B108" t="s">
        <v>441</v>
      </c>
      <c r="C108" t="s">
        <v>312</v>
      </c>
      <c r="D108" t="s">
        <v>1179</v>
      </c>
    </row>
    <row r="109">
      <c r="A109" t="s">
        <v>1179</v>
      </c>
      <c r="B109" t="s">
        <v>435</v>
      </c>
      <c r="C109" t="s">
        <v>312</v>
      </c>
      <c r="D109" t="s">
        <v>1179</v>
      </c>
    </row>
    <row r="110">
      <c r="A110" t="s">
        <v>1179</v>
      </c>
      <c r="B110" t="s">
        <v>390</v>
      </c>
      <c r="C110" t="s">
        <v>312</v>
      </c>
      <c r="D110" t="s">
        <v>1179</v>
      </c>
    </row>
    <row r="111">
      <c r="A111" t="s">
        <v>1179</v>
      </c>
      <c r="B111" t="s">
        <v>379</v>
      </c>
      <c r="C111" t="s">
        <v>312</v>
      </c>
      <c r="D111" t="s">
        <v>1179</v>
      </c>
    </row>
    <row r="112">
      <c r="A112" t="s">
        <v>1179</v>
      </c>
      <c r="B112" t="s">
        <v>403</v>
      </c>
      <c r="C112" t="s">
        <v>312</v>
      </c>
      <c r="D112" t="s">
        <v>1179</v>
      </c>
    </row>
    <row r="113">
      <c r="A113" t="s">
        <v>1179</v>
      </c>
      <c r="B113" t="s">
        <v>444</v>
      </c>
      <c r="C113" t="s">
        <v>312</v>
      </c>
      <c r="D113" t="s">
        <v>1179</v>
      </c>
    </row>
    <row r="114">
      <c r="A114" t="s">
        <v>1179</v>
      </c>
      <c r="B114" t="s">
        <v>331</v>
      </c>
      <c r="C114" t="s">
        <v>312</v>
      </c>
      <c r="D114" t="s">
        <v>1179</v>
      </c>
    </row>
    <row r="115">
      <c r="A115" t="s">
        <v>1179</v>
      </c>
      <c r="B115" t="s">
        <v>316</v>
      </c>
      <c r="C115" t="s">
        <v>312</v>
      </c>
      <c r="D115" t="s">
        <v>1179</v>
      </c>
    </row>
    <row r="116">
      <c r="A116" t="s">
        <v>1179</v>
      </c>
      <c r="B116" t="s">
        <v>397</v>
      </c>
      <c r="C116" t="s">
        <v>312</v>
      </c>
      <c r="D116" t="s">
        <v>1179</v>
      </c>
    </row>
    <row r="117">
      <c r="A117" t="s">
        <v>1179</v>
      </c>
      <c r="B117" t="s">
        <v>447</v>
      </c>
      <c r="C117" t="s">
        <v>312</v>
      </c>
      <c r="D117" t="s">
        <v>1179</v>
      </c>
    </row>
    <row r="118">
      <c r="A118" t="s">
        <v>1179</v>
      </c>
      <c r="B118" t="s">
        <v>420</v>
      </c>
      <c r="C118" t="s">
        <v>312</v>
      </c>
      <c r="D118" t="s">
        <v>1179</v>
      </c>
    </row>
    <row r="119">
      <c r="A119" t="s">
        <v>1179</v>
      </c>
      <c r="B119" t="s">
        <v>393</v>
      </c>
      <c r="C119" t="s">
        <v>312</v>
      </c>
      <c r="D119" t="s">
        <v>1179</v>
      </c>
    </row>
    <row r="120">
      <c r="A120" t="s">
        <v>1179</v>
      </c>
      <c r="B120" t="s">
        <v>344</v>
      </c>
      <c r="C120" t="s">
        <v>312</v>
      </c>
      <c r="D120" t="s">
        <v>1179</v>
      </c>
    </row>
    <row r="121">
      <c r="A121" t="s">
        <v>1179</v>
      </c>
      <c r="B121" t="s">
        <v>410</v>
      </c>
      <c r="C121" t="s">
        <v>312</v>
      </c>
      <c r="D121" t="s">
        <v>1179</v>
      </c>
    </row>
    <row r="122">
      <c r="A122" t="s">
        <v>1179</v>
      </c>
      <c r="B122" t="s">
        <v>337</v>
      </c>
      <c r="C122" t="s">
        <v>312</v>
      </c>
      <c r="D122" t="s">
        <v>1179</v>
      </c>
    </row>
    <row r="123">
      <c r="A123" t="s">
        <v>1179</v>
      </c>
      <c r="B123" t="s">
        <v>321</v>
      </c>
      <c r="C123" t="s">
        <v>312</v>
      </c>
      <c r="D123" t="s">
        <v>1179</v>
      </c>
    </row>
    <row r="124">
      <c r="A124" t="s">
        <v>1179</v>
      </c>
      <c r="B124" t="s">
        <v>426</v>
      </c>
      <c r="C124" t="s">
        <v>312</v>
      </c>
      <c r="D124" t="s">
        <v>1179</v>
      </c>
    </row>
    <row r="125">
      <c r="A125" t="s">
        <v>1179</v>
      </c>
      <c r="B125" t="s">
        <v>429</v>
      </c>
      <c r="C125" t="s">
        <v>312</v>
      </c>
      <c r="D125" t="s">
        <v>1179</v>
      </c>
    </row>
    <row r="126">
      <c r="A126" t="s">
        <v>1179</v>
      </c>
      <c r="B126" t="s">
        <v>371</v>
      </c>
      <c r="C126" t="s">
        <v>312</v>
      </c>
      <c r="D126" t="s">
        <v>1179</v>
      </c>
    </row>
    <row r="127">
      <c r="A127" t="s">
        <v>1179</v>
      </c>
      <c r="B127" t="s">
        <v>407</v>
      </c>
      <c r="C127" t="s">
        <v>312</v>
      </c>
      <c r="D127" t="s">
        <v>1179</v>
      </c>
    </row>
    <row r="128">
      <c r="A128" t="s">
        <v>1179</v>
      </c>
      <c r="B128" t="s">
        <v>432</v>
      </c>
      <c r="C128" t="s">
        <v>312</v>
      </c>
      <c r="D128" t="s">
        <v>1179</v>
      </c>
    </row>
    <row r="129">
      <c r="A129" t="s">
        <v>1179</v>
      </c>
      <c r="B129" t="s">
        <v>367</v>
      </c>
      <c r="C129" t="s">
        <v>312</v>
      </c>
      <c r="D129" t="s">
        <v>1179</v>
      </c>
    </row>
    <row r="130">
      <c r="A130" t="s">
        <v>1179</v>
      </c>
      <c r="B130" t="s">
        <v>413</v>
      </c>
      <c r="C130" t="s">
        <v>312</v>
      </c>
      <c r="D130" t="s">
        <v>1179</v>
      </c>
    </row>
    <row r="131">
      <c r="A131" t="s">
        <v>1179</v>
      </c>
      <c r="B131" t="s">
        <v>423</v>
      </c>
      <c r="C131" t="s">
        <v>312</v>
      </c>
      <c r="D131" t="s">
        <v>1179</v>
      </c>
    </row>
    <row r="132">
      <c r="A132" t="s">
        <v>1179</v>
      </c>
      <c r="B132" t="s">
        <v>311</v>
      </c>
      <c r="C132" t="s">
        <v>312</v>
      </c>
      <c r="D132" t="s">
        <v>1179</v>
      </c>
    </row>
    <row r="133">
      <c r="A133" t="s">
        <v>1179</v>
      </c>
      <c r="B133" t="s">
        <v>438</v>
      </c>
      <c r="C133" t="s">
        <v>312</v>
      </c>
      <c r="D133" t="s">
        <v>1179</v>
      </c>
    </row>
    <row r="134">
      <c r="A134" t="s">
        <v>1179</v>
      </c>
      <c r="B134" t="s">
        <v>400</v>
      </c>
      <c r="C134" t="s">
        <v>312</v>
      </c>
      <c r="D134" t="s">
        <v>1179</v>
      </c>
    </row>
    <row r="135">
      <c r="A135" t="s">
        <v>1179</v>
      </c>
      <c r="B135" t="s">
        <v>374</v>
      </c>
      <c r="C135" t="s">
        <v>312</v>
      </c>
      <c r="D135" t="s">
        <v>1179</v>
      </c>
    </row>
    <row r="136">
      <c r="A136" t="s">
        <v>1179</v>
      </c>
      <c r="B136" t="s">
        <v>334</v>
      </c>
      <c r="C136" t="s">
        <v>312</v>
      </c>
      <c r="D136" t="s">
        <v>1179</v>
      </c>
    </row>
    <row r="137">
      <c r="A137" t="s">
        <v>1179</v>
      </c>
      <c r="B137" t="s">
        <v>450</v>
      </c>
      <c r="C137" t="s">
        <v>312</v>
      </c>
      <c r="D137" t="s">
        <v>1179</v>
      </c>
    </row>
    <row r="138">
      <c r="A138" t="s">
        <v>1179</v>
      </c>
      <c r="B138" t="s">
        <v>351</v>
      </c>
      <c r="C138" t="s">
        <v>312</v>
      </c>
      <c r="D138" t="s">
        <v>1179</v>
      </c>
    </row>
    <row r="139">
      <c r="A139" t="s">
        <v>1179</v>
      </c>
      <c r="B139" t="s">
        <v>360</v>
      </c>
      <c r="C139" t="s">
        <v>312</v>
      </c>
      <c r="D139" t="s">
        <v>1179</v>
      </c>
    </row>
    <row r="140">
      <c r="A140" t="s">
        <v>1179</v>
      </c>
      <c r="B140" t="s">
        <v>453</v>
      </c>
      <c r="C140" t="s">
        <v>312</v>
      </c>
      <c r="D140" t="s">
        <v>1179</v>
      </c>
    </row>
    <row r="141">
      <c r="A141" t="s">
        <v>1179</v>
      </c>
      <c r="B141" t="s">
        <v>456</v>
      </c>
      <c r="C141" t="s">
        <v>312</v>
      </c>
      <c r="D141" t="s">
        <v>1179</v>
      </c>
    </row>
    <row r="142">
      <c r="A142" t="s">
        <v>1179</v>
      </c>
      <c r="B142" t="s">
        <v>325</v>
      </c>
      <c r="C142" t="s">
        <v>312</v>
      </c>
      <c r="D142" t="s">
        <v>1179</v>
      </c>
    </row>
    <row r="143">
      <c r="A143" t="s">
        <v>1179</v>
      </c>
      <c r="B143" t="s">
        <v>348</v>
      </c>
      <c r="C143" t="s">
        <v>312</v>
      </c>
      <c r="D143" t="s">
        <v>1179</v>
      </c>
    </row>
    <row r="144">
      <c r="A144" t="s">
        <v>1179</v>
      </c>
      <c r="B144" t="s">
        <v>417</v>
      </c>
      <c r="C144" t="s">
        <v>312</v>
      </c>
      <c r="D144" t="s">
        <v>1179</v>
      </c>
    </row>
    <row r="145">
      <c r="A145" t="s">
        <v>1179</v>
      </c>
      <c r="B145" t="s">
        <v>387</v>
      </c>
      <c r="C145" t="s">
        <v>312</v>
      </c>
      <c r="D145" t="s">
        <v>1179</v>
      </c>
    </row>
    <row r="146">
      <c r="A146" t="s">
        <v>1179</v>
      </c>
      <c r="B146" t="s">
        <v>307</v>
      </c>
      <c r="C146" t="s">
        <v>308</v>
      </c>
      <c r="D146" t="s">
        <v>1179</v>
      </c>
    </row>
    <row r="147">
      <c r="A147" t="s">
        <v>1179</v>
      </c>
      <c r="B147" t="s">
        <v>543</v>
      </c>
      <c r="C147" t="s">
        <v>544</v>
      </c>
      <c r="D147" t="s">
        <v>1179</v>
      </c>
    </row>
    <row r="148">
      <c r="A148" t="s">
        <v>1179</v>
      </c>
      <c r="B148" t="s">
        <v>558</v>
      </c>
      <c r="C148" t="s">
        <v>551</v>
      </c>
      <c r="D148" t="s">
        <v>1179</v>
      </c>
    </row>
    <row r="149">
      <c r="A149" t="s">
        <v>1179</v>
      </c>
      <c r="B149" t="s">
        <v>568</v>
      </c>
      <c r="C149" t="s">
        <v>551</v>
      </c>
      <c r="D149" t="s">
        <v>1179</v>
      </c>
    </row>
    <row r="150">
      <c r="A150" t="s">
        <v>1179</v>
      </c>
      <c r="B150" t="s">
        <v>565</v>
      </c>
      <c r="C150" t="s">
        <v>551</v>
      </c>
      <c r="D150" t="s">
        <v>1179</v>
      </c>
    </row>
    <row r="151">
      <c r="A151" t="s">
        <v>1179</v>
      </c>
      <c r="B151" t="s">
        <v>562</v>
      </c>
      <c r="C151" t="s">
        <v>551</v>
      </c>
      <c r="D151" t="s">
        <v>1179</v>
      </c>
    </row>
    <row r="152">
      <c r="A152" t="s">
        <v>1179</v>
      </c>
      <c r="B152" t="s">
        <v>550</v>
      </c>
      <c r="C152" t="s">
        <v>551</v>
      </c>
      <c r="D152" t="s">
        <v>1179</v>
      </c>
    </row>
    <row r="153">
      <c r="A153" t="s">
        <v>1179</v>
      </c>
      <c r="B153" t="s">
        <v>555</v>
      </c>
      <c r="C153" t="s">
        <v>551</v>
      </c>
      <c r="D153" t="s">
        <v>1179</v>
      </c>
    </row>
    <row r="154">
      <c r="A154" t="s">
        <v>1179</v>
      </c>
      <c r="B154" t="s">
        <v>578</v>
      </c>
      <c r="C154" t="s">
        <v>572</v>
      </c>
      <c r="D154" t="s">
        <v>1179</v>
      </c>
    </row>
    <row r="155">
      <c r="A155" t="s">
        <v>1179</v>
      </c>
      <c r="B155" t="s">
        <v>571</v>
      </c>
      <c r="C155" t="s">
        <v>572</v>
      </c>
      <c r="D155" t="s">
        <v>1179</v>
      </c>
    </row>
    <row r="156">
      <c r="A156" t="s">
        <v>1179</v>
      </c>
      <c r="B156" t="s">
        <v>581</v>
      </c>
      <c r="C156" t="s">
        <v>572</v>
      </c>
      <c r="D156" t="s">
        <v>1179</v>
      </c>
    </row>
    <row r="157">
      <c r="A157" t="s">
        <v>1179</v>
      </c>
      <c r="B157" t="s">
        <v>575</v>
      </c>
      <c r="C157" t="s">
        <v>572</v>
      </c>
      <c r="D157" t="s">
        <v>1179</v>
      </c>
    </row>
    <row r="158">
      <c r="A158" t="s">
        <v>1179</v>
      </c>
      <c r="B158" t="s">
        <v>294</v>
      </c>
      <c r="C158" t="s">
        <v>290</v>
      </c>
      <c r="D158" t="s">
        <v>1179</v>
      </c>
    </row>
    <row r="159">
      <c r="A159" t="s">
        <v>1179</v>
      </c>
      <c r="B159" t="s">
        <v>289</v>
      </c>
      <c r="C159" t="s">
        <v>290</v>
      </c>
      <c r="D159" t="s">
        <v>1179</v>
      </c>
    </row>
    <row r="160">
      <c r="A160" t="s">
        <v>1179</v>
      </c>
      <c r="B160" t="s">
        <v>298</v>
      </c>
      <c r="C160" t="s">
        <v>290</v>
      </c>
      <c r="D160" t="s">
        <v>1179</v>
      </c>
    </row>
    <row r="161">
      <c r="A161" t="s">
        <v>1179</v>
      </c>
      <c r="B161" t="s">
        <v>283</v>
      </c>
      <c r="C161" t="s">
        <v>271</v>
      </c>
      <c r="D161" t="s">
        <v>1179</v>
      </c>
    </row>
    <row r="162">
      <c r="A162" t="s">
        <v>1179</v>
      </c>
      <c r="B162" t="s">
        <v>270</v>
      </c>
      <c r="C162" t="s">
        <v>271</v>
      </c>
      <c r="D162" t="s">
        <v>1179</v>
      </c>
    </row>
    <row r="163">
      <c r="A163" t="s">
        <v>1179</v>
      </c>
      <c r="B163" t="s">
        <v>278</v>
      </c>
      <c r="C163" t="s">
        <v>271</v>
      </c>
      <c r="D163" t="s">
        <v>1179</v>
      </c>
    </row>
    <row r="164">
      <c r="A164" t="s">
        <v>1179</v>
      </c>
      <c r="B164" t="s">
        <v>286</v>
      </c>
      <c r="C164" t="s">
        <v>271</v>
      </c>
      <c r="D164" t="s">
        <v>1179</v>
      </c>
    </row>
    <row r="165">
      <c r="A165" t="s">
        <v>1179</v>
      </c>
      <c r="B165" t="s">
        <v>275</v>
      </c>
      <c r="C165" t="s">
        <v>271</v>
      </c>
      <c r="D165" t="s">
        <v>1179</v>
      </c>
    </row>
    <row r="166">
      <c r="A166" t="s">
        <v>1179</v>
      </c>
      <c r="B166" t="s">
        <v>986</v>
      </c>
      <c r="C166" t="s">
        <v>865</v>
      </c>
      <c r="D166" t="s">
        <v>1179</v>
      </c>
    </row>
    <row r="167">
      <c r="A167" t="s">
        <v>1179</v>
      </c>
      <c r="B167" t="s">
        <v>954</v>
      </c>
      <c r="C167" t="s">
        <v>865</v>
      </c>
      <c r="D167" t="s">
        <v>1179</v>
      </c>
    </row>
    <row r="168">
      <c r="A168" t="s">
        <v>1179</v>
      </c>
      <c r="B168" t="s">
        <v>992</v>
      </c>
      <c r="C168" t="s">
        <v>865</v>
      </c>
      <c r="D168" t="s">
        <v>1179</v>
      </c>
    </row>
    <row r="169">
      <c r="A169" t="s">
        <v>1179</v>
      </c>
      <c r="B169" t="s">
        <v>1045</v>
      </c>
      <c r="C169" t="s">
        <v>865</v>
      </c>
      <c r="D169" t="s">
        <v>1179</v>
      </c>
    </row>
    <row r="170">
      <c r="A170" t="s">
        <v>1179</v>
      </c>
      <c r="B170" t="s">
        <v>943</v>
      </c>
      <c r="C170" t="s">
        <v>865</v>
      </c>
      <c r="D170" t="s">
        <v>1179</v>
      </c>
    </row>
    <row r="171">
      <c r="A171" t="s">
        <v>1179</v>
      </c>
      <c r="B171" t="s">
        <v>914</v>
      </c>
      <c r="C171" t="s">
        <v>865</v>
      </c>
      <c r="D171" t="s">
        <v>1179</v>
      </c>
    </row>
    <row r="172">
      <c r="A172" t="s">
        <v>1179</v>
      </c>
      <c r="B172" t="s">
        <v>937</v>
      </c>
      <c r="C172" t="s">
        <v>865</v>
      </c>
      <c r="D172" t="s">
        <v>1179</v>
      </c>
    </row>
    <row r="173">
      <c r="A173" t="s">
        <v>1179</v>
      </c>
      <c r="B173" t="s">
        <v>974</v>
      </c>
      <c r="C173" t="s">
        <v>865</v>
      </c>
      <c r="D173" t="s">
        <v>1179</v>
      </c>
    </row>
    <row r="174">
      <c r="A174" t="s">
        <v>1179</v>
      </c>
      <c r="B174" t="s">
        <v>1005</v>
      </c>
      <c r="C174" t="s">
        <v>865</v>
      </c>
      <c r="D174" t="s">
        <v>1179</v>
      </c>
    </row>
    <row r="175">
      <c r="A175" t="s">
        <v>1179</v>
      </c>
      <c r="B175" t="s">
        <v>1054</v>
      </c>
      <c r="C175" t="s">
        <v>865</v>
      </c>
      <c r="D175" t="s">
        <v>1179</v>
      </c>
    </row>
    <row r="176">
      <c r="A176" t="s">
        <v>1179</v>
      </c>
      <c r="B176" t="s">
        <v>983</v>
      </c>
      <c r="C176" t="s">
        <v>865</v>
      </c>
      <c r="D176" t="s">
        <v>1179</v>
      </c>
    </row>
    <row r="177">
      <c r="A177" t="s">
        <v>1179</v>
      </c>
      <c r="B177" t="s">
        <v>1038</v>
      </c>
      <c r="C177" t="s">
        <v>865</v>
      </c>
      <c r="D177" t="s">
        <v>1179</v>
      </c>
    </row>
    <row r="178">
      <c r="A178" t="s">
        <v>1179</v>
      </c>
      <c r="B178" t="s">
        <v>934</v>
      </c>
      <c r="C178" t="s">
        <v>865</v>
      </c>
      <c r="D178" t="s">
        <v>1179</v>
      </c>
    </row>
    <row r="179">
      <c r="A179" t="s">
        <v>1179</v>
      </c>
      <c r="B179" t="s">
        <v>1032</v>
      </c>
      <c r="C179" t="s">
        <v>865</v>
      </c>
      <c r="D179" t="s">
        <v>1179</v>
      </c>
    </row>
    <row r="180">
      <c r="A180" t="s">
        <v>1179</v>
      </c>
      <c r="B180" t="s">
        <v>1016</v>
      </c>
      <c r="C180" t="s">
        <v>865</v>
      </c>
      <c r="D180" t="s">
        <v>1179</v>
      </c>
    </row>
    <row r="181">
      <c r="A181" t="s">
        <v>1179</v>
      </c>
      <c r="B181" t="s">
        <v>1029</v>
      </c>
      <c r="C181" t="s">
        <v>865</v>
      </c>
      <c r="D181" t="s">
        <v>1179</v>
      </c>
    </row>
    <row r="182">
      <c r="A182" t="s">
        <v>1179</v>
      </c>
      <c r="B182" t="s">
        <v>869</v>
      </c>
      <c r="C182" t="s">
        <v>865</v>
      </c>
      <c r="D182" t="s">
        <v>1179</v>
      </c>
    </row>
    <row r="183">
      <c r="A183" t="s">
        <v>1179</v>
      </c>
      <c r="B183" t="s">
        <v>940</v>
      </c>
      <c r="C183" t="s">
        <v>865</v>
      </c>
      <c r="D183" t="s">
        <v>1179</v>
      </c>
    </row>
    <row r="184">
      <c r="A184" t="s">
        <v>1179</v>
      </c>
      <c r="B184" t="s">
        <v>898</v>
      </c>
      <c r="C184" t="s">
        <v>865</v>
      </c>
      <c r="D184" t="s">
        <v>1179</v>
      </c>
    </row>
    <row r="185">
      <c r="A185" t="s">
        <v>1179</v>
      </c>
      <c r="B185" t="s">
        <v>1057</v>
      </c>
      <c r="C185" t="s">
        <v>865</v>
      </c>
      <c r="D185" t="s">
        <v>1179</v>
      </c>
    </row>
    <row r="186">
      <c r="A186" t="s">
        <v>1179</v>
      </c>
      <c r="B186" t="s">
        <v>891</v>
      </c>
      <c r="C186" t="s">
        <v>865</v>
      </c>
      <c r="D186" t="s">
        <v>1179</v>
      </c>
    </row>
    <row r="187">
      <c r="A187" t="s">
        <v>1179</v>
      </c>
      <c r="B187" t="s">
        <v>966</v>
      </c>
      <c r="C187" t="s">
        <v>865</v>
      </c>
      <c r="D187" t="s">
        <v>1179</v>
      </c>
    </row>
    <row r="188">
      <c r="A188" t="s">
        <v>1179</v>
      </c>
      <c r="B188" t="s">
        <v>902</v>
      </c>
      <c r="C188" t="s">
        <v>865</v>
      </c>
      <c r="D188" t="s">
        <v>1179</v>
      </c>
    </row>
    <row r="189">
      <c r="A189" t="s">
        <v>1179</v>
      </c>
      <c r="B189" t="s">
        <v>1035</v>
      </c>
      <c r="C189" t="s">
        <v>865</v>
      </c>
      <c r="D189" t="s">
        <v>1179</v>
      </c>
    </row>
    <row r="190">
      <c r="A190" t="s">
        <v>1179</v>
      </c>
      <c r="B190" t="s">
        <v>1048</v>
      </c>
      <c r="C190" t="s">
        <v>865</v>
      </c>
      <c r="D190" t="s">
        <v>1179</v>
      </c>
    </row>
    <row r="191">
      <c r="A191" t="s">
        <v>1179</v>
      </c>
      <c r="B191" t="s">
        <v>1009</v>
      </c>
      <c r="C191" t="s">
        <v>865</v>
      </c>
      <c r="D191" t="s">
        <v>1179</v>
      </c>
    </row>
    <row r="192">
      <c r="A192" t="s">
        <v>1179</v>
      </c>
      <c r="B192" t="s">
        <v>1002</v>
      </c>
      <c r="C192" t="s">
        <v>865</v>
      </c>
      <c r="D192" t="s">
        <v>1179</v>
      </c>
    </row>
    <row r="193">
      <c r="A193" t="s">
        <v>1179</v>
      </c>
      <c r="B193" t="s">
        <v>1013</v>
      </c>
      <c r="C193" t="s">
        <v>865</v>
      </c>
      <c r="D193" t="s">
        <v>1179</v>
      </c>
    </row>
    <row r="194">
      <c r="A194" t="s">
        <v>1179</v>
      </c>
      <c r="B194" t="s">
        <v>1026</v>
      </c>
      <c r="C194" t="s">
        <v>865</v>
      </c>
      <c r="D194" t="s">
        <v>1179</v>
      </c>
    </row>
    <row r="195">
      <c r="A195" t="s">
        <v>1179</v>
      </c>
      <c r="B195" t="s">
        <v>1042</v>
      </c>
      <c r="C195" t="s">
        <v>865</v>
      </c>
      <c r="D195" t="s">
        <v>1179</v>
      </c>
    </row>
    <row r="196">
      <c r="A196" t="s">
        <v>1179</v>
      </c>
      <c r="B196" t="s">
        <v>908</v>
      </c>
      <c r="C196" t="s">
        <v>865</v>
      </c>
      <c r="D196" t="s">
        <v>1179</v>
      </c>
    </row>
    <row r="197">
      <c r="A197" t="s">
        <v>1179</v>
      </c>
      <c r="B197" t="s">
        <v>951</v>
      </c>
      <c r="C197" t="s">
        <v>865</v>
      </c>
      <c r="D197" t="s">
        <v>1179</v>
      </c>
    </row>
    <row r="198">
      <c r="A198" t="s">
        <v>1179</v>
      </c>
      <c r="B198" t="s">
        <v>924</v>
      </c>
      <c r="C198" t="s">
        <v>865</v>
      </c>
      <c r="D198" t="s">
        <v>1179</v>
      </c>
    </row>
    <row r="199">
      <c r="A199" t="s">
        <v>1179</v>
      </c>
      <c r="B199" t="s">
        <v>1051</v>
      </c>
      <c r="C199" t="s">
        <v>865</v>
      </c>
      <c r="D199" t="s">
        <v>1179</v>
      </c>
    </row>
    <row r="200">
      <c r="A200" t="s">
        <v>1179</v>
      </c>
      <c r="B200" t="s">
        <v>873</v>
      </c>
      <c r="C200" t="s">
        <v>865</v>
      </c>
      <c r="D200" t="s">
        <v>1179</v>
      </c>
    </row>
    <row r="201">
      <c r="A201" t="s">
        <v>1179</v>
      </c>
      <c r="B201" t="s">
        <v>972</v>
      </c>
      <c r="C201" t="s">
        <v>865</v>
      </c>
      <c r="D201" t="s">
        <v>1179</v>
      </c>
    </row>
    <row r="202">
      <c r="A202" t="s">
        <v>1179</v>
      </c>
      <c r="B202" t="s">
        <v>969</v>
      </c>
      <c r="C202" t="s">
        <v>865</v>
      </c>
      <c r="D202" t="s">
        <v>1179</v>
      </c>
    </row>
    <row r="203">
      <c r="A203" t="s">
        <v>1179</v>
      </c>
      <c r="B203" t="s">
        <v>927</v>
      </c>
      <c r="C203" t="s">
        <v>865</v>
      </c>
      <c r="D203" t="s">
        <v>1179</v>
      </c>
    </row>
    <row r="204">
      <c r="A204" t="s">
        <v>1179</v>
      </c>
      <c r="B204" t="s">
        <v>887</v>
      </c>
      <c r="C204" t="s">
        <v>865</v>
      </c>
      <c r="D204" t="s">
        <v>1179</v>
      </c>
    </row>
    <row r="205">
      <c r="A205" t="s">
        <v>1179</v>
      </c>
      <c r="B205" t="s">
        <v>998</v>
      </c>
      <c r="C205" t="s">
        <v>865</v>
      </c>
      <c r="D205" t="s">
        <v>1179</v>
      </c>
    </row>
    <row r="206">
      <c r="A206" t="s">
        <v>1179</v>
      </c>
      <c r="B206" t="s">
        <v>864</v>
      </c>
      <c r="C206" t="s">
        <v>865</v>
      </c>
      <c r="D206" t="s">
        <v>1179</v>
      </c>
    </row>
    <row r="207">
      <c r="A207" t="s">
        <v>1179</v>
      </c>
      <c r="B207" t="s">
        <v>884</v>
      </c>
      <c r="C207" t="s">
        <v>865</v>
      </c>
      <c r="D207" t="s">
        <v>1179</v>
      </c>
    </row>
    <row r="208">
      <c r="A208" t="s">
        <v>1179</v>
      </c>
      <c r="B208" t="s">
        <v>880</v>
      </c>
      <c r="C208" t="s">
        <v>865</v>
      </c>
      <c r="D208" t="s">
        <v>1179</v>
      </c>
    </row>
    <row r="209">
      <c r="A209" t="s">
        <v>1179</v>
      </c>
      <c r="B209" t="s">
        <v>905</v>
      </c>
      <c r="C209" t="s">
        <v>865</v>
      </c>
      <c r="D209" t="s">
        <v>1179</v>
      </c>
    </row>
    <row r="210">
      <c r="A210" t="s">
        <v>1179</v>
      </c>
      <c r="B210" t="s">
        <v>911</v>
      </c>
      <c r="C210" t="s">
        <v>865</v>
      </c>
      <c r="D210" t="s">
        <v>1179</v>
      </c>
    </row>
    <row r="211">
      <c r="A211" t="s">
        <v>1179</v>
      </c>
      <c r="B211" t="s">
        <v>877</v>
      </c>
      <c r="C211" t="s">
        <v>865</v>
      </c>
      <c r="D211" t="s">
        <v>1179</v>
      </c>
    </row>
    <row r="212">
      <c r="A212" t="s">
        <v>1179</v>
      </c>
      <c r="B212" t="s">
        <v>957</v>
      </c>
      <c r="C212" t="s">
        <v>865</v>
      </c>
      <c r="D212" t="s">
        <v>1179</v>
      </c>
    </row>
    <row r="213">
      <c r="A213" t="s">
        <v>1179</v>
      </c>
      <c r="B213" t="s">
        <v>980</v>
      </c>
      <c r="C213" t="s">
        <v>865</v>
      </c>
      <c r="D213" t="s">
        <v>1179</v>
      </c>
    </row>
    <row r="214">
      <c r="A214" t="s">
        <v>1179</v>
      </c>
      <c r="B214" t="s">
        <v>918</v>
      </c>
      <c r="C214" t="s">
        <v>865</v>
      </c>
      <c r="D214" t="s">
        <v>1179</v>
      </c>
    </row>
    <row r="215">
      <c r="A215" t="s">
        <v>1179</v>
      </c>
      <c r="B215" t="s">
        <v>931</v>
      </c>
      <c r="C215" t="s">
        <v>865</v>
      </c>
      <c r="D215" t="s">
        <v>1179</v>
      </c>
    </row>
    <row r="216">
      <c r="A216" t="s">
        <v>1179</v>
      </c>
      <c r="B216" t="s">
        <v>1023</v>
      </c>
      <c r="C216" t="s">
        <v>865</v>
      </c>
      <c r="D216" t="s">
        <v>1179</v>
      </c>
    </row>
    <row r="217">
      <c r="A217" t="s">
        <v>1179</v>
      </c>
      <c r="B217" t="s">
        <v>995</v>
      </c>
      <c r="C217" t="s">
        <v>865</v>
      </c>
      <c r="D217" t="s">
        <v>1179</v>
      </c>
    </row>
    <row r="218">
      <c r="A218" t="s">
        <v>1179</v>
      </c>
      <c r="B218" t="s">
        <v>921</v>
      </c>
      <c r="C218" t="s">
        <v>865</v>
      </c>
      <c r="D218" t="s">
        <v>1179</v>
      </c>
    </row>
    <row r="219">
      <c r="A219" t="s">
        <v>1179</v>
      </c>
      <c r="B219" t="s">
        <v>963</v>
      </c>
      <c r="C219" t="s">
        <v>865</v>
      </c>
      <c r="D219" t="s">
        <v>1179</v>
      </c>
    </row>
    <row r="220">
      <c r="A220" t="s">
        <v>1179</v>
      </c>
      <c r="B220" t="s">
        <v>895</v>
      </c>
      <c r="C220" t="s">
        <v>865</v>
      </c>
      <c r="D220" t="s">
        <v>1179</v>
      </c>
    </row>
    <row r="221">
      <c r="A221" t="s">
        <v>1179</v>
      </c>
      <c r="B221" t="s">
        <v>989</v>
      </c>
      <c r="C221" t="s">
        <v>865</v>
      </c>
      <c r="D221" t="s">
        <v>1179</v>
      </c>
    </row>
    <row r="222">
      <c r="A222" t="s">
        <v>1179</v>
      </c>
      <c r="B222" t="s">
        <v>947</v>
      </c>
      <c r="C222" t="s">
        <v>865</v>
      </c>
      <c r="D222" t="s">
        <v>1179</v>
      </c>
    </row>
    <row r="223">
      <c r="A223" t="s">
        <v>1179</v>
      </c>
      <c r="B223" t="s">
        <v>960</v>
      </c>
      <c r="C223" t="s">
        <v>865</v>
      </c>
      <c r="D223" t="s">
        <v>1179</v>
      </c>
    </row>
    <row r="224">
      <c r="A224" t="s">
        <v>1179</v>
      </c>
      <c r="B224" t="s">
        <v>1019</v>
      </c>
      <c r="C224" t="s">
        <v>865</v>
      </c>
      <c r="D224" t="s">
        <v>1179</v>
      </c>
    </row>
    <row r="225">
      <c r="A225" t="s">
        <v>1179</v>
      </c>
      <c r="B225" t="s">
        <v>977</v>
      </c>
      <c r="C225" t="s">
        <v>865</v>
      </c>
      <c r="D225" t="s">
        <v>1179</v>
      </c>
    </row>
    <row r="226">
      <c r="A226" t="s">
        <v>1179</v>
      </c>
      <c r="B226" t="s">
        <v>120</v>
      </c>
      <c r="C226" t="s">
        <v>121</v>
      </c>
      <c r="D226" t="s">
        <v>1179</v>
      </c>
    </row>
    <row r="227">
      <c r="A227" t="s">
        <v>1179</v>
      </c>
      <c r="B227" t="s">
        <v>301</v>
      </c>
      <c r="C227" t="s">
        <v>302</v>
      </c>
      <c r="D227" t="s">
        <v>1179</v>
      </c>
    </row>
    <row r="228">
      <c r="A228" t="s">
        <v>1179</v>
      </c>
      <c r="B228" t="s">
        <v>1109</v>
      </c>
      <c r="C228" t="s">
        <v>1061</v>
      </c>
      <c r="D228" t="s">
        <v>1179</v>
      </c>
    </row>
    <row r="229">
      <c r="A229" t="s">
        <v>1179</v>
      </c>
      <c r="B229" t="s">
        <v>1122</v>
      </c>
      <c r="C229" t="s">
        <v>1061</v>
      </c>
      <c r="D229" t="s">
        <v>1179</v>
      </c>
    </row>
    <row r="230">
      <c r="A230" t="s">
        <v>1179</v>
      </c>
      <c r="B230" t="s">
        <v>1072</v>
      </c>
      <c r="C230" t="s">
        <v>1061</v>
      </c>
      <c r="D230" t="s">
        <v>1179</v>
      </c>
    </row>
    <row r="231">
      <c r="A231" t="s">
        <v>1179</v>
      </c>
      <c r="B231" t="s">
        <v>1131</v>
      </c>
      <c r="C231" t="s">
        <v>1061</v>
      </c>
      <c r="D231" t="s">
        <v>1179</v>
      </c>
    </row>
    <row r="232">
      <c r="A232" t="s">
        <v>1179</v>
      </c>
      <c r="B232" t="s">
        <v>1102</v>
      </c>
      <c r="C232" t="s">
        <v>1061</v>
      </c>
      <c r="D232" t="s">
        <v>1179</v>
      </c>
    </row>
    <row r="233">
      <c r="A233" t="s">
        <v>1179</v>
      </c>
      <c r="B233" t="s">
        <v>1064</v>
      </c>
      <c r="C233" t="s">
        <v>1061</v>
      </c>
      <c r="D233" t="s">
        <v>1179</v>
      </c>
    </row>
    <row r="234">
      <c r="A234" t="s">
        <v>1179</v>
      </c>
      <c r="B234" t="s">
        <v>1076</v>
      </c>
      <c r="C234" t="s">
        <v>1061</v>
      </c>
      <c r="D234" t="s">
        <v>1179</v>
      </c>
    </row>
    <row r="235">
      <c r="A235" t="s">
        <v>1179</v>
      </c>
      <c r="B235" t="s">
        <v>1134</v>
      </c>
      <c r="C235" t="s">
        <v>1061</v>
      </c>
      <c r="D235" t="s">
        <v>1179</v>
      </c>
    </row>
    <row r="236">
      <c r="A236" t="s">
        <v>1179</v>
      </c>
      <c r="B236" t="s">
        <v>1138</v>
      </c>
      <c r="C236" t="s">
        <v>1061</v>
      </c>
      <c r="D236" t="s">
        <v>1179</v>
      </c>
    </row>
    <row r="237">
      <c r="A237" t="s">
        <v>1179</v>
      </c>
      <c r="B237" t="s">
        <v>1147</v>
      </c>
      <c r="C237" t="s">
        <v>1061</v>
      </c>
      <c r="D237" t="s">
        <v>1179</v>
      </c>
    </row>
    <row r="238">
      <c r="A238" t="s">
        <v>1179</v>
      </c>
      <c r="B238" t="s">
        <v>1082</v>
      </c>
      <c r="C238" t="s">
        <v>1061</v>
      </c>
      <c r="D238" t="s">
        <v>1179</v>
      </c>
    </row>
    <row r="239">
      <c r="A239" t="s">
        <v>1179</v>
      </c>
      <c r="B239" t="s">
        <v>1112</v>
      </c>
      <c r="C239" t="s">
        <v>1061</v>
      </c>
      <c r="D239" t="s">
        <v>1179</v>
      </c>
    </row>
    <row r="240">
      <c r="A240" t="s">
        <v>1179</v>
      </c>
      <c r="B240" t="s">
        <v>1068</v>
      </c>
      <c r="C240" t="s">
        <v>1061</v>
      </c>
      <c r="D240" t="s">
        <v>1179</v>
      </c>
    </row>
    <row r="241">
      <c r="A241" t="s">
        <v>1179</v>
      </c>
      <c r="B241" t="s">
        <v>1128</v>
      </c>
      <c r="C241" t="s">
        <v>1061</v>
      </c>
      <c r="D241" t="s">
        <v>1179</v>
      </c>
    </row>
    <row r="242">
      <c r="A242" t="s">
        <v>1179</v>
      </c>
      <c r="B242" t="s">
        <v>1095</v>
      </c>
      <c r="C242" t="s">
        <v>1061</v>
      </c>
      <c r="D242" t="s">
        <v>1179</v>
      </c>
    </row>
    <row r="243">
      <c r="A243" t="s">
        <v>1179</v>
      </c>
      <c r="B243" t="s">
        <v>1091</v>
      </c>
      <c r="C243" t="s">
        <v>1061</v>
      </c>
      <c r="D243" t="s">
        <v>1179</v>
      </c>
    </row>
    <row r="244">
      <c r="A244" t="s">
        <v>1179</v>
      </c>
      <c r="B244" t="s">
        <v>1118</v>
      </c>
      <c r="C244" t="s">
        <v>1061</v>
      </c>
      <c r="D244" t="s">
        <v>1179</v>
      </c>
    </row>
    <row r="245">
      <c r="A245" t="s">
        <v>1179</v>
      </c>
      <c r="B245" t="s">
        <v>1099</v>
      </c>
      <c r="C245" t="s">
        <v>1061</v>
      </c>
      <c r="D245" t="s">
        <v>1179</v>
      </c>
    </row>
    <row r="246">
      <c r="A246" t="s">
        <v>1179</v>
      </c>
      <c r="B246" t="s">
        <v>1105</v>
      </c>
      <c r="C246" t="s">
        <v>1061</v>
      </c>
      <c r="D246" t="s">
        <v>1179</v>
      </c>
    </row>
    <row r="247">
      <c r="A247" t="s">
        <v>1179</v>
      </c>
      <c r="B247" t="s">
        <v>1060</v>
      </c>
      <c r="C247" t="s">
        <v>1061</v>
      </c>
      <c r="D247" t="s">
        <v>1179</v>
      </c>
    </row>
    <row r="248">
      <c r="A248" t="s">
        <v>1179</v>
      </c>
      <c r="B248" t="s">
        <v>1079</v>
      </c>
      <c r="C248" t="s">
        <v>1061</v>
      </c>
      <c r="D248" t="s">
        <v>1179</v>
      </c>
    </row>
    <row r="249">
      <c r="A249" t="s">
        <v>1179</v>
      </c>
      <c r="B249" t="s">
        <v>1115</v>
      </c>
      <c r="C249" t="s">
        <v>1061</v>
      </c>
      <c r="D249" t="s">
        <v>1179</v>
      </c>
    </row>
    <row r="250">
      <c r="A250" t="s">
        <v>1179</v>
      </c>
      <c r="B250" t="s">
        <v>1141</v>
      </c>
      <c r="C250" t="s">
        <v>1061</v>
      </c>
      <c r="D250" t="s">
        <v>1179</v>
      </c>
    </row>
    <row r="251">
      <c r="A251" t="s">
        <v>1179</v>
      </c>
      <c r="B251" t="s">
        <v>1085</v>
      </c>
      <c r="C251" t="s">
        <v>1061</v>
      </c>
      <c r="D251" t="s">
        <v>1179</v>
      </c>
    </row>
    <row r="252">
      <c r="A252" t="s">
        <v>1179</v>
      </c>
      <c r="B252" t="s">
        <v>1125</v>
      </c>
      <c r="C252" t="s">
        <v>1061</v>
      </c>
      <c r="D252" t="s">
        <v>1179</v>
      </c>
    </row>
    <row r="253">
      <c r="A253" t="s">
        <v>1179</v>
      </c>
      <c r="B253" t="s">
        <v>1144</v>
      </c>
      <c r="C253" t="s">
        <v>1061</v>
      </c>
      <c r="D253" t="s">
        <v>1179</v>
      </c>
    </row>
    <row r="254">
      <c r="A254" t="s">
        <v>1179</v>
      </c>
      <c r="B254" t="s">
        <v>1088</v>
      </c>
      <c r="C254" t="s">
        <v>1061</v>
      </c>
      <c r="D254" t="s">
        <v>1179</v>
      </c>
    </row>
    <row r="255">
      <c r="A255" t="s">
        <v>1179</v>
      </c>
      <c r="B255" t="s">
        <v>240</v>
      </c>
      <c r="C255" t="s">
        <v>169</v>
      </c>
      <c r="D255" t="s">
        <v>1179</v>
      </c>
    </row>
    <row r="256">
      <c r="A256" t="s">
        <v>1179</v>
      </c>
      <c r="B256" t="s">
        <v>227</v>
      </c>
      <c r="C256" t="s">
        <v>169</v>
      </c>
      <c r="D256" t="s">
        <v>1179</v>
      </c>
    </row>
    <row r="257">
      <c r="A257" t="s">
        <v>1179</v>
      </c>
      <c r="B257" t="s">
        <v>237</v>
      </c>
      <c r="C257" t="s">
        <v>169</v>
      </c>
      <c r="D257" t="s">
        <v>1179</v>
      </c>
    </row>
    <row r="258">
      <c r="A258" t="s">
        <v>1179</v>
      </c>
      <c r="B258" t="s">
        <v>208</v>
      </c>
      <c r="C258" t="s">
        <v>169</v>
      </c>
      <c r="D258" t="s">
        <v>1179</v>
      </c>
    </row>
    <row r="259">
      <c r="A259" t="s">
        <v>1179</v>
      </c>
      <c r="B259" t="s">
        <v>212</v>
      </c>
      <c r="C259" t="s">
        <v>169</v>
      </c>
      <c r="D259" t="s">
        <v>1179</v>
      </c>
    </row>
    <row r="260">
      <c r="A260" t="s">
        <v>1179</v>
      </c>
      <c r="B260" t="s">
        <v>168</v>
      </c>
      <c r="C260" t="s">
        <v>169</v>
      </c>
      <c r="D260" t="s">
        <v>1179</v>
      </c>
    </row>
    <row r="261">
      <c r="A261" t="s">
        <v>1179</v>
      </c>
      <c r="B261" t="s">
        <v>230</v>
      </c>
      <c r="C261" t="s">
        <v>169</v>
      </c>
      <c r="D261" t="s">
        <v>1179</v>
      </c>
    </row>
    <row r="262">
      <c r="A262" t="s">
        <v>1179</v>
      </c>
      <c r="B262" t="s">
        <v>246</v>
      </c>
      <c r="C262" t="s">
        <v>169</v>
      </c>
      <c r="D262" t="s">
        <v>1179</v>
      </c>
    </row>
    <row r="263">
      <c r="A263" t="s">
        <v>1179</v>
      </c>
      <c r="B263" t="s">
        <v>243</v>
      </c>
      <c r="C263" t="s">
        <v>169</v>
      </c>
      <c r="D263" t="s">
        <v>1179</v>
      </c>
    </row>
    <row r="264">
      <c r="A264" t="s">
        <v>1179</v>
      </c>
      <c r="B264" t="s">
        <v>218</v>
      </c>
      <c r="C264" t="s">
        <v>169</v>
      </c>
      <c r="D264" t="s">
        <v>1179</v>
      </c>
    </row>
    <row r="265">
      <c r="A265" t="s">
        <v>1179</v>
      </c>
      <c r="B265" t="s">
        <v>233</v>
      </c>
      <c r="C265" t="s">
        <v>169</v>
      </c>
      <c r="D265" t="s">
        <v>1179</v>
      </c>
    </row>
    <row r="266">
      <c r="A266" t="s">
        <v>1179</v>
      </c>
      <c r="B266" t="s">
        <v>221</v>
      </c>
      <c r="C266" t="s">
        <v>169</v>
      </c>
      <c r="D266" t="s">
        <v>1179</v>
      </c>
    </row>
    <row r="267">
      <c r="A267" t="s">
        <v>1179</v>
      </c>
      <c r="B267" t="s">
        <v>791</v>
      </c>
      <c r="C267" t="s">
        <v>736</v>
      </c>
      <c r="D267" t="s">
        <v>1179</v>
      </c>
    </row>
    <row r="268">
      <c r="A268" t="s">
        <v>1179</v>
      </c>
      <c r="B268" t="s">
        <v>794</v>
      </c>
      <c r="C268" t="s">
        <v>736</v>
      </c>
      <c r="D268" t="s">
        <v>1179</v>
      </c>
    </row>
    <row r="269">
      <c r="A269" t="s">
        <v>1179</v>
      </c>
      <c r="B269" t="s">
        <v>735</v>
      </c>
      <c r="C269" t="s">
        <v>736</v>
      </c>
      <c r="D269" t="s">
        <v>1179</v>
      </c>
    </row>
    <row r="270">
      <c r="A270" t="s">
        <v>1179</v>
      </c>
      <c r="B270" t="s">
        <v>803</v>
      </c>
      <c r="C270" t="s">
        <v>736</v>
      </c>
      <c r="D270" t="s">
        <v>1179</v>
      </c>
    </row>
    <row r="271">
      <c r="A271" t="s">
        <v>1179</v>
      </c>
      <c r="B271" t="s">
        <v>764</v>
      </c>
      <c r="C271" t="s">
        <v>736</v>
      </c>
      <c r="D271" t="s">
        <v>1179</v>
      </c>
    </row>
    <row r="272">
      <c r="A272" t="s">
        <v>1179</v>
      </c>
      <c r="B272" t="s">
        <v>743</v>
      </c>
      <c r="C272" t="s">
        <v>736</v>
      </c>
      <c r="D272" t="s">
        <v>1179</v>
      </c>
    </row>
    <row r="273">
      <c r="A273" t="s">
        <v>1179</v>
      </c>
      <c r="B273" t="s">
        <v>782</v>
      </c>
      <c r="C273" t="s">
        <v>736</v>
      </c>
      <c r="D273" t="s">
        <v>1179</v>
      </c>
    </row>
    <row r="274">
      <c r="A274" t="s">
        <v>1179</v>
      </c>
      <c r="B274" t="s">
        <v>773</v>
      </c>
      <c r="C274" t="s">
        <v>736</v>
      </c>
      <c r="D274" t="s">
        <v>1179</v>
      </c>
    </row>
    <row r="275">
      <c r="A275" t="s">
        <v>1179</v>
      </c>
      <c r="B275" t="s">
        <v>806</v>
      </c>
      <c r="C275" t="s">
        <v>736</v>
      </c>
      <c r="D275" t="s">
        <v>1179</v>
      </c>
    </row>
    <row r="276">
      <c r="A276" t="s">
        <v>1179</v>
      </c>
      <c r="B276" t="s">
        <v>779</v>
      </c>
      <c r="C276" t="s">
        <v>736</v>
      </c>
      <c r="D276" t="s">
        <v>1179</v>
      </c>
    </row>
    <row r="277">
      <c r="A277" t="s">
        <v>1179</v>
      </c>
      <c r="B277" t="s">
        <v>749</v>
      </c>
      <c r="C277" t="s">
        <v>736</v>
      </c>
      <c r="D277" t="s">
        <v>1179</v>
      </c>
    </row>
    <row r="278">
      <c r="A278" t="s">
        <v>1179</v>
      </c>
      <c r="B278" t="s">
        <v>788</v>
      </c>
      <c r="C278" t="s">
        <v>736</v>
      </c>
      <c r="D278" t="s">
        <v>1179</v>
      </c>
    </row>
    <row r="279">
      <c r="A279" t="s">
        <v>1179</v>
      </c>
      <c r="B279" t="s">
        <v>761</v>
      </c>
      <c r="C279" t="s">
        <v>736</v>
      </c>
      <c r="D279" t="s">
        <v>1179</v>
      </c>
    </row>
    <row r="280">
      <c r="A280" t="s">
        <v>1179</v>
      </c>
      <c r="B280" t="s">
        <v>813</v>
      </c>
      <c r="C280" t="s">
        <v>736</v>
      </c>
      <c r="D280" t="s">
        <v>1179</v>
      </c>
    </row>
    <row r="281">
      <c r="A281" t="s">
        <v>1179</v>
      </c>
      <c r="B281" t="s">
        <v>809</v>
      </c>
      <c r="C281" t="s">
        <v>736</v>
      </c>
      <c r="D281" t="s">
        <v>1179</v>
      </c>
    </row>
    <row r="282">
      <c r="A282" t="s">
        <v>1179</v>
      </c>
      <c r="B282" t="s">
        <v>755</v>
      </c>
      <c r="C282" t="s">
        <v>736</v>
      </c>
      <c r="D282" t="s">
        <v>1179</v>
      </c>
    </row>
    <row r="283">
      <c r="A283" t="s">
        <v>1179</v>
      </c>
      <c r="B283" t="s">
        <v>752</v>
      </c>
      <c r="C283" t="s">
        <v>736</v>
      </c>
      <c r="D283" t="s">
        <v>1179</v>
      </c>
    </row>
    <row r="284">
      <c r="A284" t="s">
        <v>1179</v>
      </c>
      <c r="B284" t="s">
        <v>785</v>
      </c>
      <c r="C284" t="s">
        <v>736</v>
      </c>
      <c r="D284" t="s">
        <v>1179</v>
      </c>
    </row>
    <row r="285">
      <c r="A285" t="s">
        <v>1179</v>
      </c>
      <c r="B285" t="s">
        <v>776</v>
      </c>
      <c r="C285" t="s">
        <v>736</v>
      </c>
      <c r="D285" t="s">
        <v>1179</v>
      </c>
    </row>
    <row r="286">
      <c r="A286" t="s">
        <v>1179</v>
      </c>
      <c r="B286" t="s">
        <v>767</v>
      </c>
      <c r="C286" t="s">
        <v>736</v>
      </c>
      <c r="D286" t="s">
        <v>1179</v>
      </c>
    </row>
    <row r="287">
      <c r="A287" t="s">
        <v>1179</v>
      </c>
      <c r="B287" t="s">
        <v>758</v>
      </c>
      <c r="C287" t="s">
        <v>736</v>
      </c>
      <c r="D287" t="s">
        <v>1179</v>
      </c>
    </row>
    <row r="288">
      <c r="A288" t="s">
        <v>1179</v>
      </c>
      <c r="B288" t="s">
        <v>800</v>
      </c>
      <c r="C288" t="s">
        <v>736</v>
      </c>
      <c r="D288" t="s">
        <v>1179</v>
      </c>
    </row>
    <row r="289">
      <c r="A289" t="s">
        <v>1179</v>
      </c>
      <c r="B289" t="s">
        <v>740</v>
      </c>
      <c r="C289" t="s">
        <v>736</v>
      </c>
      <c r="D289" t="s">
        <v>1179</v>
      </c>
    </row>
    <row r="290">
      <c r="A290" t="s">
        <v>1179</v>
      </c>
      <c r="B290" t="s">
        <v>797</v>
      </c>
      <c r="C290" t="s">
        <v>736</v>
      </c>
      <c r="D290" t="s">
        <v>1179</v>
      </c>
    </row>
    <row r="291">
      <c r="A291" t="s">
        <v>1179</v>
      </c>
      <c r="B291" t="s">
        <v>746</v>
      </c>
      <c r="C291" t="s">
        <v>736</v>
      </c>
      <c r="D291" t="s">
        <v>1179</v>
      </c>
    </row>
    <row r="292">
      <c r="A292" t="s">
        <v>1179</v>
      </c>
      <c r="B292" t="s">
        <v>770</v>
      </c>
      <c r="C292" t="s">
        <v>736</v>
      </c>
      <c r="D292" t="s">
        <v>1179</v>
      </c>
    </row>
    <row r="293">
      <c r="A293" t="s">
        <v>1179</v>
      </c>
      <c r="B293" t="s">
        <v>249</v>
      </c>
      <c r="C293" t="s">
        <v>178</v>
      </c>
      <c r="D293" t="s">
        <v>1179</v>
      </c>
    </row>
    <row r="294">
      <c r="A294" t="s">
        <v>1179</v>
      </c>
      <c r="B294" t="s">
        <v>177</v>
      </c>
      <c r="C294" t="s">
        <v>178</v>
      </c>
      <c r="D294" t="s">
        <v>1179</v>
      </c>
    </row>
    <row r="295">
      <c r="A295" t="s">
        <v>1179</v>
      </c>
      <c r="B295" t="s">
        <v>254</v>
      </c>
      <c r="C295" t="s">
        <v>178</v>
      </c>
      <c r="D295" t="s">
        <v>1179</v>
      </c>
    </row>
    <row r="296">
      <c r="A296" t="s">
        <v>1179</v>
      </c>
      <c r="B296" t="s">
        <v>162</v>
      </c>
      <c r="C296" t="s">
        <v>163</v>
      </c>
      <c r="D296" t="s">
        <v>1179</v>
      </c>
    </row>
    <row r="297">
      <c r="A297" t="s">
        <v>1179</v>
      </c>
      <c r="B297" t="s">
        <v>129</v>
      </c>
      <c r="C297" t="s">
        <v>130</v>
      </c>
      <c r="D297" t="s">
        <v>1179</v>
      </c>
    </row>
    <row r="298">
      <c r="A298" t="s">
        <v>1179</v>
      </c>
      <c r="B298">
        <v>160.0</v>
      </c>
      <c r="C298" t="s">
        <v>644</v>
      </c>
      <c r="D298" t="s">
        <v>1179</v>
      </c>
    </row>
    <row r="299">
      <c r="A299" t="s">
        <v>1179</v>
      </c>
      <c r="B299" t="s">
        <v>729</v>
      </c>
      <c r="C299" t="s">
        <v>644</v>
      </c>
      <c r="D299" t="s">
        <v>1179</v>
      </c>
    </row>
    <row r="300">
      <c r="A300" t="s">
        <v>1179</v>
      </c>
      <c r="B300" t="s">
        <v>732</v>
      </c>
      <c r="C300" t="s">
        <v>644</v>
      </c>
      <c r="D300" t="s">
        <v>1179</v>
      </c>
    </row>
    <row r="301">
      <c r="A301" t="s">
        <v>1179</v>
      </c>
      <c r="B301" t="s">
        <v>726</v>
      </c>
      <c r="C301" t="s">
        <v>644</v>
      </c>
      <c r="D301" t="s">
        <v>1179</v>
      </c>
    </row>
    <row r="302">
      <c r="A302" t="s">
        <v>1179</v>
      </c>
      <c r="B302" t="s">
        <v>722</v>
      </c>
      <c r="C302" t="s">
        <v>723</v>
      </c>
      <c r="D302" t="s">
        <v>1179</v>
      </c>
    </row>
    <row r="303">
      <c r="A303" t="s">
        <v>1179</v>
      </c>
      <c r="B303" t="s">
        <v>184</v>
      </c>
      <c r="C303" t="s">
        <v>173</v>
      </c>
      <c r="D303" t="s">
        <v>1179</v>
      </c>
    </row>
    <row r="304">
      <c r="A304" t="s">
        <v>1179</v>
      </c>
      <c r="B304" t="s">
        <v>199</v>
      </c>
      <c r="C304" t="s">
        <v>173</v>
      </c>
      <c r="D304" t="s">
        <v>1179</v>
      </c>
    </row>
    <row r="305">
      <c r="A305" t="s">
        <v>1179</v>
      </c>
      <c r="B305" t="s">
        <v>196</v>
      </c>
      <c r="C305" t="s">
        <v>173</v>
      </c>
      <c r="D305" t="s">
        <v>1179</v>
      </c>
    </row>
    <row r="306">
      <c r="A306" t="s">
        <v>1179</v>
      </c>
      <c r="B306" t="s">
        <v>204</v>
      </c>
      <c r="C306" t="s">
        <v>173</v>
      </c>
      <c r="D306" t="s">
        <v>1179</v>
      </c>
    </row>
    <row r="307">
      <c r="A307" t="s">
        <v>1179</v>
      </c>
      <c r="B307" t="s">
        <v>190</v>
      </c>
      <c r="C307" t="s">
        <v>173</v>
      </c>
      <c r="D307" t="s">
        <v>1179</v>
      </c>
    </row>
    <row r="308">
      <c r="A308" t="s">
        <v>1179</v>
      </c>
      <c r="B308" t="s">
        <v>193</v>
      </c>
      <c r="C308" t="s">
        <v>173</v>
      </c>
      <c r="D308" t="s">
        <v>1179</v>
      </c>
    </row>
    <row r="309">
      <c r="A309" t="s">
        <v>1179</v>
      </c>
      <c r="B309" t="s">
        <v>172</v>
      </c>
      <c r="C309" t="s">
        <v>173</v>
      </c>
      <c r="D309" t="s">
        <v>1179</v>
      </c>
    </row>
    <row r="310">
      <c r="A310" t="s">
        <v>1179</v>
      </c>
      <c r="B310" t="s">
        <v>138</v>
      </c>
      <c r="C310" t="s">
        <v>139</v>
      </c>
      <c r="D310" t="s">
        <v>1179</v>
      </c>
    </row>
    <row r="311">
      <c r="A311" t="s">
        <v>1179</v>
      </c>
      <c r="B311" t="s">
        <v>153</v>
      </c>
      <c r="C311" t="s">
        <v>154</v>
      </c>
      <c r="D311" t="s">
        <v>1179</v>
      </c>
    </row>
  </sheetData>
  <drawing r:id="rId1"/>
</worksheet>
</file>