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9035" windowHeight="1176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D2" i="1"/>
  <c r="E2"/>
  <c r="F2"/>
  <c r="G2"/>
  <c r="D3"/>
  <c r="E3"/>
  <c r="F3"/>
  <c r="G3"/>
  <c r="H3"/>
  <c r="Q3"/>
  <c r="Y3"/>
  <c r="AN3"/>
  <c r="AO3"/>
  <c r="AP3"/>
  <c r="AQ3"/>
  <c r="AU3"/>
  <c r="AV3"/>
  <c r="AW3"/>
  <c r="AX3"/>
  <c r="BB3"/>
  <c r="BE3"/>
  <c r="BF3"/>
  <c r="BG3"/>
  <c r="D4"/>
  <c r="E4"/>
  <c r="F4"/>
  <c r="G4"/>
  <c r="H4"/>
  <c r="Q4"/>
  <c r="Y4"/>
  <c r="AN4"/>
  <c r="AO4"/>
  <c r="AP4"/>
  <c r="AQ4"/>
  <c r="AU4"/>
  <c r="AV4"/>
  <c r="AW4"/>
  <c r="AX4"/>
  <c r="BB4"/>
  <c r="BE4"/>
  <c r="BF4"/>
  <c r="BG4"/>
  <c r="D5"/>
  <c r="E5"/>
  <c r="F5"/>
  <c r="G5"/>
  <c r="H5"/>
  <c r="Q5"/>
  <c r="Y5"/>
  <c r="AN5"/>
  <c r="AO5"/>
  <c r="AP5"/>
  <c r="AQ5"/>
  <c r="AU5"/>
  <c r="AV5"/>
  <c r="AW5"/>
  <c r="AX5"/>
  <c r="BB5"/>
  <c r="BE5"/>
  <c r="BF5"/>
  <c r="BG5"/>
  <c r="D6"/>
  <c r="E6"/>
  <c r="F6"/>
  <c r="G6"/>
  <c r="H6"/>
  <c r="Q6"/>
  <c r="Y6"/>
  <c r="AN6"/>
  <c r="AO6"/>
  <c r="AP6"/>
  <c r="AQ6"/>
  <c r="AU6"/>
  <c r="AV6"/>
  <c r="AW6"/>
  <c r="AX6"/>
  <c r="BB6"/>
  <c r="BE6"/>
  <c r="BF6"/>
  <c r="BG6"/>
  <c r="D7"/>
  <c r="E7"/>
  <c r="F7"/>
  <c r="G7"/>
  <c r="H7"/>
  <c r="Q7"/>
  <c r="Y7"/>
  <c r="AN7"/>
  <c r="AO7"/>
  <c r="AP7"/>
  <c r="AQ7"/>
  <c r="AU7"/>
  <c r="AV7"/>
  <c r="AW7"/>
  <c r="AX7"/>
  <c r="BB7"/>
  <c r="BE7"/>
  <c r="BF7"/>
  <c r="BG7"/>
  <c r="D8"/>
  <c r="E8"/>
  <c r="F8"/>
  <c r="G8"/>
  <c r="H8"/>
  <c r="Q8"/>
  <c r="Y8"/>
  <c r="AN8"/>
  <c r="AO8"/>
  <c r="AP8"/>
  <c r="AQ8"/>
  <c r="AU8"/>
  <c r="AV8"/>
  <c r="AW8"/>
  <c r="AX8"/>
  <c r="BB8"/>
  <c r="BE8"/>
  <c r="BF8"/>
  <c r="BG8"/>
  <c r="D9"/>
  <c r="E9"/>
  <c r="F9"/>
  <c r="G9"/>
  <c r="H9"/>
  <c r="Q9"/>
  <c r="Y9"/>
  <c r="AN9"/>
  <c r="AO9"/>
  <c r="AP9"/>
  <c r="AQ9"/>
  <c r="AU9"/>
  <c r="AV9"/>
  <c r="AW9"/>
  <c r="AX9"/>
  <c r="BB9"/>
  <c r="BE9"/>
  <c r="BF9"/>
  <c r="BG9"/>
  <c r="D10"/>
  <c r="E10"/>
  <c r="F10"/>
  <c r="G10"/>
  <c r="H10"/>
  <c r="Q10"/>
  <c r="Y10"/>
  <c r="AN10"/>
  <c r="AO10"/>
  <c r="AP10"/>
  <c r="AQ10"/>
  <c r="AU10"/>
  <c r="AV10"/>
  <c r="AW10"/>
  <c r="AX10"/>
  <c r="BB10"/>
  <c r="BE10"/>
  <c r="BF10"/>
  <c r="BG10"/>
  <c r="D11"/>
  <c r="E11"/>
  <c r="F11"/>
  <c r="G11"/>
  <c r="H11"/>
  <c r="Q11"/>
  <c r="Y11"/>
  <c r="AN11"/>
  <c r="AO11"/>
  <c r="AP11"/>
  <c r="AQ11"/>
  <c r="AU11"/>
  <c r="AV11"/>
  <c r="AW11"/>
  <c r="AX11"/>
  <c r="BB11"/>
  <c r="BE11"/>
  <c r="BF11"/>
  <c r="BG11"/>
  <c r="D12"/>
  <c r="E12"/>
  <c r="F12"/>
  <c r="G12"/>
  <c r="H12"/>
  <c r="Q12"/>
  <c r="Y12"/>
  <c r="AN12"/>
  <c r="AO12"/>
  <c r="AP12"/>
  <c r="AQ12"/>
  <c r="AU12"/>
  <c r="AV12"/>
  <c r="AW12"/>
  <c r="AX12"/>
  <c r="BB12"/>
  <c r="BE12"/>
  <c r="BF12"/>
  <c r="BG12"/>
  <c r="D13"/>
  <c r="E13"/>
  <c r="F13"/>
  <c r="G13"/>
  <c r="H13"/>
  <c r="Q13"/>
  <c r="Y13"/>
  <c r="AN13"/>
  <c r="AO13"/>
  <c r="AP13"/>
  <c r="AQ13"/>
  <c r="AU13"/>
  <c r="AV13"/>
  <c r="AW13"/>
  <c r="AX13"/>
  <c r="BB13"/>
  <c r="BE13"/>
  <c r="BF13"/>
  <c r="BG13"/>
  <c r="D14"/>
  <c r="E14"/>
  <c r="F14"/>
  <c r="G14"/>
  <c r="H14"/>
  <c r="Q14"/>
  <c r="Y14"/>
  <c r="AN14"/>
  <c r="AO14"/>
  <c r="AP14"/>
  <c r="AQ14"/>
  <c r="AU14"/>
  <c r="AV14"/>
  <c r="AW14"/>
  <c r="AX14"/>
  <c r="BB14"/>
  <c r="BE14"/>
  <c r="BF14"/>
  <c r="BG14"/>
  <c r="D15"/>
  <c r="E15"/>
  <c r="F15"/>
  <c r="G15"/>
  <c r="H15"/>
  <c r="Q15"/>
  <c r="Y15"/>
  <c r="AN15"/>
  <c r="AO15"/>
  <c r="AP15"/>
  <c r="AQ15"/>
  <c r="AU15"/>
  <c r="AV15"/>
  <c r="AW15"/>
  <c r="AX15"/>
  <c r="BB15"/>
  <c r="BE15"/>
  <c r="BF15"/>
  <c r="BG15"/>
  <c r="D16"/>
  <c r="E16"/>
  <c r="F16"/>
  <c r="G16"/>
  <c r="H16"/>
  <c r="Q16"/>
  <c r="Y16"/>
  <c r="AN16"/>
  <c r="AO16"/>
  <c r="AP16"/>
  <c r="AQ16"/>
  <c r="AU16"/>
  <c r="AV16"/>
  <c r="AW16"/>
  <c r="AX16"/>
  <c r="BB16"/>
  <c r="BE16"/>
  <c r="BF16"/>
  <c r="BG16"/>
  <c r="D17"/>
  <c r="E17"/>
  <c r="F17"/>
  <c r="G17"/>
  <c r="H17"/>
  <c r="Q17"/>
  <c r="Y17"/>
  <c r="AN17"/>
  <c r="AO17"/>
  <c r="AP17"/>
  <c r="AQ17"/>
  <c r="AU17"/>
  <c r="AV17"/>
  <c r="AW17"/>
  <c r="AX17"/>
  <c r="BB17"/>
  <c r="BE17"/>
  <c r="BF17"/>
  <c r="BG17"/>
  <c r="D18"/>
  <c r="E18"/>
  <c r="F18"/>
  <c r="G18"/>
  <c r="H18"/>
  <c r="Q18"/>
  <c r="Y18"/>
  <c r="AN18"/>
  <c r="AO18"/>
  <c r="AP18"/>
  <c r="AQ18"/>
  <c r="AU18"/>
  <c r="AV18"/>
  <c r="AW18"/>
  <c r="AX18"/>
  <c r="BB18"/>
  <c r="BE18"/>
  <c r="BF18"/>
  <c r="BG18"/>
  <c r="D19"/>
  <c r="E19"/>
  <c r="F19"/>
  <c r="G19"/>
  <c r="H19"/>
  <c r="Q19"/>
  <c r="Y19"/>
  <c r="AN19"/>
  <c r="AO19"/>
  <c r="AP19"/>
  <c r="AQ19"/>
  <c r="AU19"/>
  <c r="AV19"/>
  <c r="AW19"/>
  <c r="AX19"/>
  <c r="BB19"/>
  <c r="BE19"/>
  <c r="BF19"/>
  <c r="BG19"/>
  <c r="D20"/>
  <c r="E20"/>
  <c r="F20"/>
  <c r="G20"/>
  <c r="H20"/>
  <c r="Q20"/>
  <c r="Y20"/>
  <c r="AN20"/>
  <c r="AO20"/>
  <c r="AP20"/>
  <c r="AQ20"/>
  <c r="AU20"/>
  <c r="AV20"/>
  <c r="AW20"/>
  <c r="AX20"/>
  <c r="BB20"/>
  <c r="BE20"/>
  <c r="BF20"/>
  <c r="BG20"/>
  <c r="D21"/>
  <c r="E21"/>
  <c r="F21"/>
  <c r="G21"/>
  <c r="H21"/>
  <c r="Q21"/>
  <c r="Y21"/>
  <c r="AN21"/>
  <c r="AO21"/>
  <c r="AP21"/>
  <c r="AQ21"/>
  <c r="AU21"/>
  <c r="AV21"/>
  <c r="AW21"/>
  <c r="AX21"/>
  <c r="BB21"/>
  <c r="BE21"/>
  <c r="BF21"/>
  <c r="BG21"/>
  <c r="D22"/>
  <c r="E22"/>
  <c r="F22"/>
  <c r="G22"/>
  <c r="H22"/>
  <c r="Q22"/>
  <c r="Y22"/>
  <c r="AN22"/>
  <c r="AO22"/>
  <c r="AP22"/>
  <c r="AQ22"/>
  <c r="AU22"/>
  <c r="AV22"/>
  <c r="AW22"/>
  <c r="AX22"/>
  <c r="BB22"/>
  <c r="BE22"/>
  <c r="BF22"/>
  <c r="BG22"/>
  <c r="D23"/>
  <c r="E23"/>
  <c r="F23"/>
  <c r="G23"/>
  <c r="H23"/>
  <c r="Q23"/>
  <c r="Y23"/>
  <c r="AN23"/>
  <c r="AO23"/>
  <c r="AP23"/>
  <c r="AQ23"/>
  <c r="AU23"/>
  <c r="AV23"/>
  <c r="AW23"/>
  <c r="AX23"/>
  <c r="BB23"/>
  <c r="BE23"/>
  <c r="BF23"/>
  <c r="BG23"/>
  <c r="D24"/>
  <c r="E24"/>
  <c r="F24"/>
  <c r="G24"/>
  <c r="H24"/>
  <c r="Q24"/>
  <c r="Y24"/>
  <c r="AN24"/>
  <c r="AO24"/>
  <c r="AP24"/>
  <c r="AQ24"/>
  <c r="AU24"/>
  <c r="AV24"/>
  <c r="AW24"/>
  <c r="AX24"/>
  <c r="BB24"/>
  <c r="BE24"/>
  <c r="BF24"/>
  <c r="BG24"/>
  <c r="D25"/>
  <c r="E25"/>
  <c r="F25"/>
  <c r="G25"/>
  <c r="H25"/>
  <c r="Q25"/>
  <c r="Y25"/>
  <c r="AN25"/>
  <c r="AO25"/>
  <c r="AP25"/>
  <c r="AQ25"/>
  <c r="AU25"/>
  <c r="AV25"/>
  <c r="AW25"/>
  <c r="AX25"/>
  <c r="BB25"/>
  <c r="BE25"/>
  <c r="BF25"/>
  <c r="BG25"/>
  <c r="D26"/>
  <c r="E26"/>
  <c r="F26"/>
  <c r="G26"/>
  <c r="H26"/>
  <c r="Q26"/>
  <c r="Y26"/>
  <c r="AN26"/>
  <c r="AO26"/>
  <c r="AP26"/>
  <c r="AQ26"/>
  <c r="AU26"/>
  <c r="AV26"/>
  <c r="AW26"/>
  <c r="AX26"/>
  <c r="BB26"/>
  <c r="BE26"/>
  <c r="BF26"/>
  <c r="BG26"/>
  <c r="D27"/>
  <c r="E27"/>
  <c r="F27"/>
  <c r="G27"/>
  <c r="H27"/>
  <c r="Q27"/>
  <c r="Y27"/>
  <c r="AN27"/>
  <c r="AO27"/>
  <c r="AP27"/>
  <c r="AQ27"/>
  <c r="AU27"/>
  <c r="AV27"/>
  <c r="AW27"/>
  <c r="AX27"/>
  <c r="BB27"/>
  <c r="BE27"/>
  <c r="BF27"/>
  <c r="BG27"/>
  <c r="D28"/>
  <c r="E28"/>
  <c r="F28"/>
  <c r="G28"/>
  <c r="H28"/>
  <c r="Q28"/>
  <c r="Y28"/>
  <c r="AN28"/>
  <c r="AO28"/>
  <c r="AP28"/>
  <c r="AQ28"/>
  <c r="AU28"/>
  <c r="AV28"/>
  <c r="AW28"/>
  <c r="AX28"/>
  <c r="BB28"/>
  <c r="BE28"/>
  <c r="BF28"/>
  <c r="BG28"/>
  <c r="D29"/>
  <c r="E29"/>
  <c r="F29"/>
  <c r="G29"/>
  <c r="H29"/>
  <c r="Q29"/>
  <c r="Y29"/>
  <c r="AN29"/>
  <c r="AO29"/>
  <c r="AP29"/>
  <c r="AQ29"/>
  <c r="AU29"/>
  <c r="AV29"/>
  <c r="AW29"/>
  <c r="AX29"/>
  <c r="BB29"/>
  <c r="BE29"/>
  <c r="BF29"/>
  <c r="BG29"/>
  <c r="D30"/>
  <c r="E30"/>
  <c r="F30"/>
  <c r="G30"/>
  <c r="H30"/>
  <c r="Q30"/>
  <c r="Y30"/>
  <c r="AN30"/>
  <c r="AO30"/>
  <c r="AP30"/>
  <c r="AQ30"/>
  <c r="AU30"/>
  <c r="AV30"/>
  <c r="AW30"/>
  <c r="AX30"/>
  <c r="BB30"/>
  <c r="BE30"/>
  <c r="BF30"/>
  <c r="BG30"/>
  <c r="D31"/>
  <c r="E31"/>
  <c r="F31"/>
  <c r="G31"/>
  <c r="H31"/>
  <c r="Q31"/>
  <c r="Y31"/>
  <c r="AN31"/>
  <c r="AO31"/>
  <c r="AP31"/>
  <c r="AQ31"/>
  <c r="AU31"/>
  <c r="AV31"/>
  <c r="AW31"/>
  <c r="AX31"/>
  <c r="BB31"/>
  <c r="BE31"/>
  <c r="BF31"/>
  <c r="BG31"/>
  <c r="D32"/>
  <c r="E32"/>
  <c r="F32"/>
  <c r="G32"/>
  <c r="H32"/>
  <c r="Q32"/>
  <c r="Y32"/>
  <c r="AN32"/>
  <c r="AO32"/>
  <c r="AP32"/>
  <c r="AQ32"/>
  <c r="AU32"/>
  <c r="AV32"/>
  <c r="AW32"/>
  <c r="AX32"/>
  <c r="BB32"/>
  <c r="BE32"/>
  <c r="BF32"/>
  <c r="BG32"/>
  <c r="D33"/>
  <c r="E33"/>
  <c r="F33"/>
  <c r="G33"/>
  <c r="H33"/>
  <c r="Q33"/>
  <c r="Y33"/>
  <c r="AN33"/>
  <c r="AO33"/>
  <c r="AP33"/>
  <c r="AQ33"/>
  <c r="AU33"/>
  <c r="AV33"/>
  <c r="AW33"/>
  <c r="AX33"/>
  <c r="BB33"/>
  <c r="BE33"/>
  <c r="BF33"/>
  <c r="BG33"/>
  <c r="D34"/>
  <c r="E34"/>
  <c r="F34"/>
  <c r="G34"/>
  <c r="H34"/>
  <c r="Q34"/>
  <c r="Y34"/>
  <c r="AN34"/>
  <c r="AO34"/>
  <c r="AP34"/>
  <c r="AQ34"/>
  <c r="AU34"/>
  <c r="AV34"/>
  <c r="AW34"/>
  <c r="AX34"/>
  <c r="BB34"/>
  <c r="BE34"/>
  <c r="BF34"/>
  <c r="BG34"/>
  <c r="D35"/>
  <c r="E35"/>
  <c r="F35"/>
  <c r="G35"/>
  <c r="H35"/>
  <c r="Q35"/>
  <c r="Y35"/>
  <c r="AN35"/>
  <c r="AO35"/>
  <c r="AP35"/>
  <c r="AQ35"/>
  <c r="AU35"/>
  <c r="AV35"/>
  <c r="AW35"/>
  <c r="AX35"/>
  <c r="BB35"/>
  <c r="BE35"/>
  <c r="BF35"/>
  <c r="BG35"/>
  <c r="D36"/>
  <c r="E36"/>
  <c r="F36"/>
  <c r="G36"/>
  <c r="H36"/>
  <c r="Q36"/>
  <c r="Y36"/>
  <c r="AN36"/>
  <c r="AO36"/>
  <c r="AP36"/>
  <c r="AQ36"/>
  <c r="AU36"/>
  <c r="AV36"/>
  <c r="AW36"/>
  <c r="AX36"/>
  <c r="BB36"/>
  <c r="BE36"/>
  <c r="BF36"/>
  <c r="BG36"/>
  <c r="D37"/>
  <c r="E37"/>
  <c r="F37"/>
  <c r="G37"/>
  <c r="H37"/>
  <c r="Q37"/>
  <c r="Y37"/>
  <c r="AN37"/>
  <c r="AO37"/>
  <c r="AP37"/>
  <c r="AQ37"/>
  <c r="AU37"/>
  <c r="AV37"/>
  <c r="AW37"/>
  <c r="AX37"/>
  <c r="BB37"/>
  <c r="BE37"/>
  <c r="BF37"/>
  <c r="BG37"/>
  <c r="D38"/>
  <c r="E38"/>
  <c r="F38"/>
  <c r="G38"/>
  <c r="H38"/>
  <c r="Q38"/>
  <c r="Y38"/>
  <c r="AN38"/>
  <c r="AO38"/>
  <c r="AP38"/>
  <c r="AQ38"/>
  <c r="AU38"/>
  <c r="AV38"/>
  <c r="AW38"/>
  <c r="AX38"/>
  <c r="BB38"/>
  <c r="BE38"/>
  <c r="BF38"/>
  <c r="BG38"/>
  <c r="D39"/>
  <c r="E39"/>
  <c r="F39"/>
  <c r="G39"/>
  <c r="H39"/>
  <c r="Q39"/>
  <c r="Y39"/>
  <c r="AN39"/>
  <c r="AO39"/>
  <c r="AP39"/>
  <c r="AQ39"/>
  <c r="AU39"/>
  <c r="AV39"/>
  <c r="AW39"/>
  <c r="AX39"/>
  <c r="BB39"/>
  <c r="BE39"/>
  <c r="BF39"/>
  <c r="BG39"/>
  <c r="D40"/>
  <c r="E40"/>
  <c r="F40"/>
  <c r="G40"/>
  <c r="H40"/>
  <c r="Q40"/>
  <c r="Y40"/>
  <c r="AN40"/>
  <c r="AO40"/>
  <c r="AP40"/>
  <c r="AQ40"/>
  <c r="AU40"/>
  <c r="AV40"/>
  <c r="AW40"/>
  <c r="AX40"/>
  <c r="BB40"/>
  <c r="BE40"/>
  <c r="BF40"/>
  <c r="BG40"/>
  <c r="D41"/>
  <c r="E41"/>
  <c r="F41"/>
  <c r="G41"/>
  <c r="H41"/>
  <c r="Q41"/>
  <c r="Y41"/>
  <c r="AN41"/>
  <c r="AO41"/>
  <c r="AP41"/>
  <c r="AQ41"/>
  <c r="AU41"/>
  <c r="AV41"/>
  <c r="AW41"/>
  <c r="AX41"/>
  <c r="BB41"/>
  <c r="BE41"/>
  <c r="BF41"/>
  <c r="BG41"/>
  <c r="D42"/>
  <c r="E42"/>
  <c r="F42"/>
  <c r="G42"/>
  <c r="H42"/>
  <c r="Q42"/>
  <c r="Y42"/>
  <c r="AN42"/>
  <c r="AO42"/>
  <c r="AP42"/>
  <c r="AQ42"/>
  <c r="AU42"/>
  <c r="AV42"/>
  <c r="AW42"/>
  <c r="AX42"/>
  <c r="BB42"/>
  <c r="BE42"/>
  <c r="BF42"/>
  <c r="BG42"/>
  <c r="D43"/>
  <c r="E43"/>
  <c r="F43"/>
  <c r="G43"/>
  <c r="H43"/>
  <c r="Q43"/>
  <c r="Y43"/>
  <c r="AN43"/>
  <c r="AO43"/>
  <c r="AP43"/>
  <c r="AQ43"/>
  <c r="AU43"/>
  <c r="AV43"/>
  <c r="AW43"/>
  <c r="AX43"/>
  <c r="BB43"/>
  <c r="BE43"/>
  <c r="BF43"/>
  <c r="BG43"/>
  <c r="D44"/>
  <c r="E44"/>
  <c r="F44"/>
  <c r="G44"/>
  <c r="H44"/>
  <c r="Q44"/>
  <c r="Y44"/>
  <c r="AN44"/>
  <c r="AO44"/>
  <c r="AP44"/>
  <c r="AQ44"/>
  <c r="AU44"/>
  <c r="AV44"/>
  <c r="AW44"/>
  <c r="AX44"/>
  <c r="BB44"/>
  <c r="BE44"/>
  <c r="BF44"/>
  <c r="BG44"/>
  <c r="D45"/>
  <c r="E45"/>
  <c r="F45"/>
  <c r="G45"/>
  <c r="H45"/>
  <c r="Q45"/>
  <c r="Y45"/>
  <c r="AN45"/>
  <c r="AO45"/>
  <c r="AP45"/>
  <c r="AQ45"/>
  <c r="AU45"/>
  <c r="AV45"/>
  <c r="AW45"/>
  <c r="AX45"/>
  <c r="BB45"/>
  <c r="BE45"/>
  <c r="BF45"/>
  <c r="BG45"/>
  <c r="D46"/>
  <c r="E46"/>
  <c r="F46"/>
  <c r="G46"/>
  <c r="H46"/>
  <c r="Q46"/>
  <c r="Y46"/>
  <c r="AN46"/>
  <c r="AO46"/>
  <c r="AP46"/>
  <c r="AQ46"/>
  <c r="AU46"/>
  <c r="AV46"/>
  <c r="AW46"/>
  <c r="AX46"/>
  <c r="BB46"/>
  <c r="BE46"/>
  <c r="BF46"/>
  <c r="BG46"/>
  <c r="D47"/>
  <c r="E47"/>
  <c r="F47"/>
  <c r="G47"/>
  <c r="H47"/>
  <c r="Q47"/>
  <c r="Y47"/>
  <c r="AN47"/>
  <c r="AO47"/>
  <c r="AP47"/>
  <c r="AQ47"/>
  <c r="AU47"/>
  <c r="AV47"/>
  <c r="AW47"/>
  <c r="AX47"/>
  <c r="BB47"/>
  <c r="BE47"/>
  <c r="BF47"/>
  <c r="BG47"/>
  <c r="D48"/>
  <c r="E48"/>
  <c r="F48"/>
  <c r="G48"/>
  <c r="H48"/>
  <c r="Q48"/>
  <c r="Y48"/>
  <c r="AN48"/>
  <c r="AO48"/>
  <c r="AP48"/>
  <c r="AQ48"/>
  <c r="AU48"/>
  <c r="AV48"/>
  <c r="AW48"/>
  <c r="AX48"/>
  <c r="BB48"/>
  <c r="BE48"/>
  <c r="BF48"/>
  <c r="BG48"/>
  <c r="D49"/>
  <c r="E49"/>
  <c r="F49"/>
  <c r="G49"/>
  <c r="H49"/>
  <c r="Q49"/>
  <c r="Y49"/>
  <c r="AN49"/>
  <c r="AO49"/>
  <c r="AP49"/>
  <c r="AQ49"/>
  <c r="AU49"/>
  <c r="AV49"/>
  <c r="AW49"/>
  <c r="AX49"/>
  <c r="BB49"/>
  <c r="BE49"/>
  <c r="BF49"/>
  <c r="BG49"/>
  <c r="D50"/>
  <c r="E50"/>
  <c r="F50"/>
  <c r="G50"/>
  <c r="H50"/>
  <c r="Q50"/>
  <c r="Y50"/>
  <c r="AN50"/>
  <c r="AO50"/>
  <c r="AP50"/>
  <c r="AQ50"/>
  <c r="AU50"/>
  <c r="AV50"/>
  <c r="AW50"/>
  <c r="AX50"/>
  <c r="BB50"/>
  <c r="BE50"/>
  <c r="BF50"/>
  <c r="BG50"/>
  <c r="D51"/>
  <c r="E51"/>
  <c r="F51"/>
  <c r="G51"/>
  <c r="H51"/>
  <c r="Q51"/>
  <c r="Y51"/>
  <c r="AN51"/>
  <c r="AO51"/>
  <c r="AP51"/>
  <c r="AQ51"/>
  <c r="AU51"/>
  <c r="AV51"/>
  <c r="AW51"/>
  <c r="AX51"/>
  <c r="BB51"/>
  <c r="BE51"/>
  <c r="BF51"/>
  <c r="BG51"/>
  <c r="D52"/>
  <c r="E52"/>
  <c r="F52"/>
  <c r="G52"/>
  <c r="H52"/>
  <c r="Q52"/>
  <c r="Y52"/>
  <c r="AN52"/>
  <c r="AO52"/>
  <c r="AP52"/>
  <c r="AQ52"/>
  <c r="AU52"/>
  <c r="AV52"/>
  <c r="AW52"/>
  <c r="AX52"/>
  <c r="BB52"/>
  <c r="BE52"/>
  <c r="BF52"/>
  <c r="BG52"/>
  <c r="D53"/>
  <c r="E53"/>
  <c r="F53"/>
  <c r="G53"/>
  <c r="H53"/>
  <c r="Q53"/>
  <c r="Y53"/>
  <c r="AN53"/>
  <c r="AO53"/>
  <c r="AP53"/>
  <c r="AQ53"/>
  <c r="AU53"/>
  <c r="AV53"/>
  <c r="AW53"/>
  <c r="AX53"/>
  <c r="BB53"/>
  <c r="BE53"/>
  <c r="BF53"/>
  <c r="BG53"/>
  <c r="D54"/>
  <c r="E54"/>
  <c r="F54"/>
  <c r="G54"/>
  <c r="H54"/>
  <c r="Q54"/>
  <c r="Y54"/>
  <c r="AN54"/>
  <c r="AO54"/>
  <c r="AP54"/>
  <c r="AQ54"/>
  <c r="AU54"/>
  <c r="AV54"/>
  <c r="AW54"/>
  <c r="AX54"/>
  <c r="BB54"/>
  <c r="BE54"/>
  <c r="BF54"/>
  <c r="BG54"/>
  <c r="D55"/>
  <c r="E55"/>
  <c r="F55"/>
  <c r="G55"/>
  <c r="H55"/>
  <c r="Q55"/>
  <c r="Y55"/>
  <c r="AN55"/>
  <c r="AO55"/>
  <c r="AP55"/>
  <c r="AQ55"/>
  <c r="AU55"/>
  <c r="AV55"/>
  <c r="AW55"/>
  <c r="AX55"/>
  <c r="BB55"/>
  <c r="BE55"/>
  <c r="BF55"/>
  <c r="BG55"/>
  <c r="D56"/>
  <c r="E56"/>
  <c r="F56"/>
  <c r="G56"/>
  <c r="H56"/>
  <c r="Q56"/>
  <c r="Y56"/>
  <c r="AN56"/>
  <c r="AO56"/>
  <c r="AP56"/>
  <c r="AQ56"/>
  <c r="AU56"/>
  <c r="AV56"/>
  <c r="AW56"/>
  <c r="AX56"/>
  <c r="BB56"/>
  <c r="BE56"/>
  <c r="BF56"/>
  <c r="BG56"/>
  <c r="D57"/>
  <c r="E57"/>
  <c r="F57"/>
  <c r="G57"/>
  <c r="H57"/>
  <c r="Q57"/>
  <c r="Y57"/>
  <c r="AN57"/>
  <c r="AO57"/>
  <c r="AP57"/>
  <c r="AQ57"/>
  <c r="AU57"/>
  <c r="AV57"/>
  <c r="AW57"/>
  <c r="AX57"/>
  <c r="BB57"/>
  <c r="BE57"/>
  <c r="BF57"/>
  <c r="BG57"/>
  <c r="D58"/>
  <c r="E58"/>
  <c r="F58"/>
  <c r="G58"/>
  <c r="H58"/>
  <c r="Q58"/>
  <c r="Y58"/>
  <c r="AN58"/>
  <c r="AO58"/>
  <c r="AP58"/>
  <c r="AQ58"/>
  <c r="AU58"/>
  <c r="AV58"/>
  <c r="AW58"/>
  <c r="AX58"/>
  <c r="BB58"/>
  <c r="BE58"/>
  <c r="BF58"/>
  <c r="BG58"/>
  <c r="D59"/>
  <c r="E59"/>
  <c r="F59"/>
  <c r="G59"/>
  <c r="H59"/>
  <c r="Q59"/>
  <c r="Y59"/>
  <c r="AN59"/>
  <c r="AO59"/>
  <c r="AP59"/>
  <c r="AQ59"/>
  <c r="AU59"/>
  <c r="AV59"/>
  <c r="AW59"/>
  <c r="AX59"/>
  <c r="BB59"/>
  <c r="BE59"/>
  <c r="BF59"/>
  <c r="BG59"/>
  <c r="D60"/>
  <c r="E60"/>
  <c r="F60"/>
  <c r="G60"/>
  <c r="H60"/>
  <c r="Q60"/>
  <c r="Y60"/>
  <c r="AN60"/>
  <c r="AO60"/>
  <c r="AP60"/>
  <c r="AQ60"/>
  <c r="AU60"/>
  <c r="AV60"/>
  <c r="AW60"/>
  <c r="AX60"/>
  <c r="BB60"/>
  <c r="BE60"/>
  <c r="BF60"/>
  <c r="BG60"/>
  <c r="D61"/>
  <c r="E61"/>
  <c r="F61"/>
  <c r="G61"/>
  <c r="H61"/>
  <c r="Q61"/>
  <c r="Y61"/>
  <c r="AN61"/>
  <c r="AO61"/>
  <c r="AP61"/>
  <c r="AQ61"/>
  <c r="AU61"/>
  <c r="AV61"/>
  <c r="AW61"/>
  <c r="AX61"/>
  <c r="BB61"/>
  <c r="BE61"/>
  <c r="BF61"/>
  <c r="BG61"/>
  <c r="D62"/>
  <c r="E62"/>
  <c r="F62"/>
  <c r="G62"/>
  <c r="H62"/>
  <c r="Q62"/>
  <c r="Y62"/>
  <c r="AN62"/>
  <c r="AO62"/>
  <c r="AP62"/>
  <c r="AQ62"/>
  <c r="AU62"/>
  <c r="AV62"/>
  <c r="AW62"/>
  <c r="AX62"/>
  <c r="BB62"/>
  <c r="BE62"/>
  <c r="BF62"/>
  <c r="BG62"/>
  <c r="D63"/>
  <c r="E63"/>
  <c r="F63"/>
  <c r="G63"/>
  <c r="H63"/>
  <c r="Q63"/>
  <c r="Y63"/>
  <c r="AN63"/>
  <c r="AO63"/>
  <c r="AP63"/>
  <c r="AQ63"/>
  <c r="AU63"/>
  <c r="AV63"/>
  <c r="AW63"/>
  <c r="AX63"/>
  <c r="BB63"/>
  <c r="BE63"/>
  <c r="BF63"/>
  <c r="BG63"/>
  <c r="D64"/>
  <c r="E64"/>
  <c r="F64"/>
  <c r="G64"/>
  <c r="H64"/>
  <c r="Q64"/>
  <c r="Y64"/>
  <c r="AN64"/>
  <c r="AO64"/>
  <c r="AP64"/>
  <c r="AQ64"/>
  <c r="AU64"/>
  <c r="AV64"/>
  <c r="AW64"/>
  <c r="AX64"/>
  <c r="BB64"/>
  <c r="BE64"/>
  <c r="BF64"/>
  <c r="BG64"/>
  <c r="D65"/>
  <c r="E65"/>
  <c r="F65"/>
  <c r="G65"/>
  <c r="H65"/>
  <c r="Q65"/>
  <c r="Y65"/>
  <c r="AN65"/>
  <c r="AO65"/>
  <c r="AP65"/>
  <c r="AQ65"/>
  <c r="AU65"/>
  <c r="AV65"/>
  <c r="AW65"/>
  <c r="AX65"/>
  <c r="BB65"/>
  <c r="BE65"/>
  <c r="BF65"/>
  <c r="BG65"/>
  <c r="D66"/>
  <c r="E66"/>
  <c r="F66"/>
  <c r="G66"/>
  <c r="H66"/>
  <c r="Q66"/>
  <c r="Y66"/>
  <c r="AN66"/>
  <c r="AO66"/>
  <c r="AP66"/>
  <c r="AQ66"/>
  <c r="AU66"/>
  <c r="AV66"/>
  <c r="AW66"/>
  <c r="AX66"/>
  <c r="BB66"/>
  <c r="BE66"/>
  <c r="BF66"/>
  <c r="BG66"/>
  <c r="D67"/>
  <c r="E67"/>
  <c r="F67"/>
  <c r="G67"/>
  <c r="H67"/>
  <c r="Q67"/>
  <c r="Y67"/>
  <c r="AN67"/>
  <c r="AO67"/>
  <c r="AP67"/>
  <c r="AQ67"/>
  <c r="AU67"/>
  <c r="AV67"/>
  <c r="AW67"/>
  <c r="AX67"/>
  <c r="BB67"/>
  <c r="BE67"/>
  <c r="BF67"/>
  <c r="BG67"/>
  <c r="D68"/>
  <c r="E68"/>
  <c r="F68"/>
  <c r="G68"/>
  <c r="H68"/>
  <c r="Q68"/>
  <c r="Y68"/>
  <c r="AN68"/>
  <c r="AO68"/>
  <c r="AP68"/>
  <c r="AQ68"/>
  <c r="AU68"/>
  <c r="AV68"/>
  <c r="AW68"/>
  <c r="AX68"/>
  <c r="BB68"/>
  <c r="BE68"/>
  <c r="BF68"/>
  <c r="BG68"/>
  <c r="D69"/>
  <c r="E69"/>
  <c r="F69"/>
  <c r="G69"/>
  <c r="H69"/>
  <c r="Q69"/>
  <c r="Y69"/>
  <c r="AN69"/>
  <c r="AO69"/>
  <c r="AP69"/>
  <c r="AQ69"/>
  <c r="AU69"/>
  <c r="AV69"/>
  <c r="AW69"/>
  <c r="AX69"/>
  <c r="BB69"/>
  <c r="BE69"/>
  <c r="BF69"/>
  <c r="BG69"/>
  <c r="D70"/>
  <c r="E70"/>
  <c r="F70"/>
  <c r="G70"/>
  <c r="H70"/>
  <c r="Q70"/>
  <c r="Y70"/>
  <c r="AN70"/>
  <c r="AO70"/>
  <c r="AP70"/>
  <c r="AQ70"/>
  <c r="AU70"/>
  <c r="AV70"/>
  <c r="AW70"/>
  <c r="AX70"/>
  <c r="BB70"/>
  <c r="BE70"/>
  <c r="BF70"/>
  <c r="BG70"/>
  <c r="D71"/>
  <c r="E71"/>
  <c r="F71"/>
  <c r="G71"/>
  <c r="H71"/>
  <c r="Q71"/>
  <c r="Y71"/>
  <c r="AN71"/>
  <c r="AO71"/>
  <c r="AP71"/>
  <c r="AQ71"/>
  <c r="AU71"/>
  <c r="AV71"/>
  <c r="AW71"/>
  <c r="AX71"/>
  <c r="BB71"/>
  <c r="BE71"/>
  <c r="BF71"/>
  <c r="BG71"/>
  <c r="D72"/>
  <c r="E72"/>
  <c r="F72"/>
  <c r="G72"/>
  <c r="H72"/>
  <c r="Q72"/>
  <c r="Y72"/>
  <c r="AN72"/>
  <c r="AO72"/>
  <c r="AP72"/>
  <c r="AQ72"/>
  <c r="AU72"/>
  <c r="AV72"/>
  <c r="AW72"/>
  <c r="AX72"/>
  <c r="BB72"/>
  <c r="BE72"/>
  <c r="BF72"/>
  <c r="BG72"/>
  <c r="D73"/>
  <c r="E73"/>
  <c r="F73"/>
  <c r="G73"/>
  <c r="H73"/>
  <c r="Q73"/>
  <c r="Y73"/>
  <c r="AN73"/>
  <c r="AO73"/>
  <c r="AP73"/>
  <c r="AQ73"/>
  <c r="AU73"/>
  <c r="AV73"/>
  <c r="AW73"/>
  <c r="AX73"/>
  <c r="BB73"/>
  <c r="BE73"/>
  <c r="BF73"/>
  <c r="BG73"/>
  <c r="D74"/>
  <c r="E74"/>
  <c r="F74"/>
  <c r="G74"/>
  <c r="H74"/>
  <c r="Q74"/>
  <c r="Y74"/>
  <c r="AN74"/>
  <c r="AO74"/>
  <c r="AP74"/>
  <c r="AQ74"/>
  <c r="AU74"/>
  <c r="AV74"/>
  <c r="AW74"/>
  <c r="AX74"/>
  <c r="BB74"/>
  <c r="BE74"/>
  <c r="BF74"/>
  <c r="BG74"/>
  <c r="D75"/>
  <c r="E75"/>
  <c r="F75"/>
  <c r="G75"/>
  <c r="H75"/>
  <c r="Q75"/>
  <c r="Y75"/>
  <c r="AN75"/>
  <c r="AO75"/>
  <c r="AP75"/>
  <c r="AQ75"/>
  <c r="AU75"/>
  <c r="AV75"/>
  <c r="AW75"/>
  <c r="AX75"/>
  <c r="BB75"/>
  <c r="BE75"/>
  <c r="BF75"/>
  <c r="BG75"/>
  <c r="D76"/>
  <c r="E76"/>
  <c r="F76"/>
  <c r="G76"/>
  <c r="H76"/>
  <c r="Q76"/>
  <c r="Y76"/>
  <c r="AN76"/>
  <c r="AO76"/>
  <c r="AP76"/>
  <c r="AQ76"/>
  <c r="AU76"/>
  <c r="AV76"/>
  <c r="AW76"/>
  <c r="AX76"/>
  <c r="BB76"/>
  <c r="BE76"/>
  <c r="BF76"/>
  <c r="BG76"/>
  <c r="D77"/>
  <c r="E77"/>
  <c r="F77"/>
  <c r="G77"/>
  <c r="H77"/>
  <c r="Q77"/>
  <c r="Y77"/>
  <c r="AN77"/>
  <c r="AO77"/>
  <c r="AP77"/>
  <c r="AQ77"/>
  <c r="AU77"/>
  <c r="AV77"/>
  <c r="AW77"/>
  <c r="AX77"/>
  <c r="BB77"/>
  <c r="BE77"/>
  <c r="BF77"/>
  <c r="BG77"/>
  <c r="D78"/>
  <c r="E78"/>
  <c r="F78"/>
  <c r="G78"/>
  <c r="H78"/>
  <c r="Q78"/>
  <c r="Y78"/>
  <c r="AN78"/>
  <c r="AO78"/>
  <c r="AP78"/>
  <c r="AQ78"/>
  <c r="AU78"/>
  <c r="AV78"/>
  <c r="AW78"/>
  <c r="AX78"/>
  <c r="BB78"/>
  <c r="BE78"/>
  <c r="BF78"/>
  <c r="BG78"/>
  <c r="D79"/>
  <c r="E79"/>
  <c r="F79"/>
  <c r="G79"/>
  <c r="H79"/>
  <c r="Q79"/>
  <c r="Y79"/>
  <c r="AN79"/>
  <c r="AO79"/>
  <c r="AP79"/>
  <c r="AQ79"/>
  <c r="AU79"/>
  <c r="AV79"/>
  <c r="AW79"/>
  <c r="AX79"/>
  <c r="BB79"/>
  <c r="BE79"/>
  <c r="BF79"/>
  <c r="BG79"/>
  <c r="D80"/>
  <c r="E80"/>
  <c r="F80"/>
  <c r="G80"/>
  <c r="H80"/>
  <c r="Q80"/>
  <c r="Y80"/>
  <c r="AN80"/>
  <c r="AO80"/>
  <c r="AP80"/>
  <c r="AQ80"/>
  <c r="AU80"/>
  <c r="AV80"/>
  <c r="AW80"/>
  <c r="AX80"/>
  <c r="BB80"/>
  <c r="BE80"/>
  <c r="BF80"/>
  <c r="BG80"/>
  <c r="D81"/>
  <c r="E81"/>
  <c r="F81"/>
  <c r="G81"/>
  <c r="H81"/>
  <c r="Q81"/>
  <c r="Y81"/>
  <c r="AN81"/>
  <c r="AO81"/>
  <c r="AP81"/>
  <c r="AQ81"/>
  <c r="AU81"/>
  <c r="AV81"/>
  <c r="AW81"/>
  <c r="AX81"/>
  <c r="BB81"/>
  <c r="BE81"/>
  <c r="BF81"/>
  <c r="BG81"/>
  <c r="D82"/>
  <c r="E82"/>
  <c r="F82"/>
  <c r="G82"/>
  <c r="H82"/>
  <c r="Q82"/>
  <c r="Y82"/>
  <c r="AN82"/>
  <c r="AO82"/>
  <c r="AP82"/>
  <c r="AQ82"/>
  <c r="AU82"/>
  <c r="AV82"/>
  <c r="AW82"/>
  <c r="AX82"/>
  <c r="BB82"/>
  <c r="BE82"/>
  <c r="BF82"/>
  <c r="BG82"/>
  <c r="D83"/>
  <c r="E83"/>
  <c r="F83"/>
  <c r="G83"/>
  <c r="H83"/>
  <c r="Q83"/>
  <c r="Y83"/>
  <c r="AN83"/>
  <c r="AO83"/>
  <c r="AP83"/>
  <c r="AQ83"/>
  <c r="AU83"/>
  <c r="AV83"/>
  <c r="AW83"/>
  <c r="AX83"/>
  <c r="BB83"/>
  <c r="BE83"/>
  <c r="BF83"/>
  <c r="BG83"/>
  <c r="D84"/>
  <c r="E84"/>
  <c r="F84"/>
  <c r="G84"/>
  <c r="H84"/>
  <c r="Q84"/>
  <c r="Y84"/>
  <c r="AN84"/>
  <c r="AO84"/>
  <c r="AP84"/>
  <c r="AQ84"/>
  <c r="AU84"/>
  <c r="AV84"/>
  <c r="AW84"/>
  <c r="AX84"/>
  <c r="BB84"/>
  <c r="BE84"/>
  <c r="BF84"/>
  <c r="BG84"/>
  <c r="D85"/>
  <c r="E85"/>
  <c r="F85"/>
  <c r="G85"/>
  <c r="H85"/>
  <c r="Q85"/>
  <c r="Y85"/>
  <c r="AN85"/>
  <c r="AO85"/>
  <c r="AP85"/>
  <c r="AQ85"/>
  <c r="AU85"/>
  <c r="AV85"/>
  <c r="AW85"/>
  <c r="AX85"/>
  <c r="BB85"/>
  <c r="BE85"/>
  <c r="BF85"/>
  <c r="BG85"/>
  <c r="D86"/>
  <c r="E86"/>
  <c r="F86"/>
  <c r="G86"/>
  <c r="H86"/>
  <c r="Q86"/>
  <c r="Y86"/>
  <c r="AN86"/>
  <c r="AO86"/>
  <c r="AP86"/>
  <c r="AQ86"/>
  <c r="AU86"/>
  <c r="AV86"/>
  <c r="AW86"/>
  <c r="AX86"/>
  <c r="BB86"/>
  <c r="BE86"/>
  <c r="BF86"/>
  <c r="BG86"/>
  <c r="D87"/>
  <c r="E87"/>
  <c r="F87"/>
  <c r="G87"/>
  <c r="H87"/>
  <c r="Q87"/>
  <c r="Y87"/>
  <c r="AN87"/>
  <c r="AO87"/>
  <c r="AP87"/>
  <c r="AQ87"/>
  <c r="AU87"/>
  <c r="AV87"/>
  <c r="AW87"/>
  <c r="AX87"/>
  <c r="BB87"/>
  <c r="BE87"/>
  <c r="BF87"/>
  <c r="BG87"/>
  <c r="D88"/>
  <c r="E88"/>
  <c r="F88"/>
  <c r="G88"/>
  <c r="H88"/>
  <c r="Q88"/>
  <c r="Y88"/>
  <c r="AN88"/>
  <c r="AO88"/>
  <c r="AP88"/>
  <c r="AQ88"/>
  <c r="AU88"/>
  <c r="AV88"/>
  <c r="AW88"/>
  <c r="AX88"/>
  <c r="BB88"/>
  <c r="BE88"/>
  <c r="BF88"/>
  <c r="BG88"/>
  <c r="D89"/>
  <c r="E89"/>
  <c r="F89"/>
  <c r="G89"/>
  <c r="H89"/>
  <c r="Q89"/>
  <c r="Y89"/>
  <c r="AN89"/>
  <c r="AO89"/>
  <c r="AP89"/>
  <c r="AQ89"/>
  <c r="AU89"/>
  <c r="AV89"/>
  <c r="AW89"/>
  <c r="AX89"/>
  <c r="BB89"/>
  <c r="BE89"/>
  <c r="BF89"/>
  <c r="BG89"/>
  <c r="D90"/>
  <c r="E90"/>
  <c r="F90"/>
  <c r="G90"/>
  <c r="H90"/>
  <c r="Q90"/>
  <c r="Y90"/>
  <c r="AN90"/>
  <c r="AO90"/>
  <c r="AP90"/>
  <c r="AQ90"/>
  <c r="AU90"/>
  <c r="AV90"/>
  <c r="AW90"/>
  <c r="AX90"/>
  <c r="BB90"/>
  <c r="BE90"/>
  <c r="BF90"/>
  <c r="BG90"/>
  <c r="D91"/>
  <c r="E91"/>
  <c r="F91"/>
  <c r="G91"/>
  <c r="H91"/>
  <c r="Q91"/>
  <c r="Y91"/>
  <c r="AN91"/>
  <c r="AO91"/>
  <c r="AP91"/>
  <c r="AQ91"/>
  <c r="AU91"/>
  <c r="AV91"/>
  <c r="AW91"/>
  <c r="AX91"/>
  <c r="BB91"/>
  <c r="BE91"/>
  <c r="BF91"/>
  <c r="BG91"/>
  <c r="D92"/>
  <c r="E92"/>
  <c r="F92"/>
  <c r="G92"/>
  <c r="H92"/>
  <c r="Q92"/>
  <c r="Y92"/>
  <c r="AN92"/>
  <c r="AO92"/>
  <c r="AP92"/>
  <c r="AQ92"/>
  <c r="AU92"/>
  <c r="AV92"/>
  <c r="AW92"/>
  <c r="AX92"/>
  <c r="BB92"/>
  <c r="BE92"/>
  <c r="BF92"/>
  <c r="BG92"/>
  <c r="D93"/>
  <c r="E93"/>
  <c r="F93"/>
  <c r="G93"/>
  <c r="H93"/>
  <c r="Q93"/>
  <c r="Y93"/>
  <c r="AN93"/>
  <c r="AO93"/>
  <c r="AP93"/>
  <c r="AQ93"/>
  <c r="AU93"/>
  <c r="AV93"/>
  <c r="AW93"/>
  <c r="AX93"/>
  <c r="BB93"/>
  <c r="BE93"/>
  <c r="BF93"/>
  <c r="BG93"/>
  <c r="D94"/>
  <c r="E94"/>
  <c r="F94"/>
  <c r="G94"/>
  <c r="H94"/>
  <c r="Q94"/>
  <c r="Y94"/>
  <c r="AN94"/>
  <c r="AO94"/>
  <c r="AP94"/>
  <c r="AQ94"/>
  <c r="AU94"/>
  <c r="AV94"/>
  <c r="AW94"/>
  <c r="AX94"/>
  <c r="BB94"/>
  <c r="BE94"/>
  <c r="BF94"/>
  <c r="BG94"/>
  <c r="D95"/>
  <c r="E95"/>
  <c r="F95"/>
  <c r="G95"/>
  <c r="H95"/>
  <c r="Q95"/>
  <c r="Y95"/>
  <c r="AN95"/>
  <c r="AO95"/>
  <c r="AP95"/>
  <c r="AQ95"/>
  <c r="AU95"/>
  <c r="AV95"/>
  <c r="AW95"/>
  <c r="AX95"/>
  <c r="BB95"/>
  <c r="BE95"/>
  <c r="BF95"/>
  <c r="BG95"/>
  <c r="D96"/>
  <c r="E96"/>
  <c r="F96"/>
  <c r="G96"/>
  <c r="H96"/>
  <c r="Q96"/>
  <c r="Y96"/>
  <c r="AN96"/>
  <c r="AO96"/>
  <c r="AP96"/>
  <c r="AQ96"/>
  <c r="AU96"/>
  <c r="AV96"/>
  <c r="AW96"/>
  <c r="AX96"/>
  <c r="BB96"/>
  <c r="BE96"/>
  <c r="BF96"/>
  <c r="BG96"/>
  <c r="D97"/>
  <c r="E97"/>
  <c r="F97"/>
  <c r="G97"/>
  <c r="H97"/>
  <c r="Q97"/>
  <c r="Y97"/>
  <c r="AN97"/>
  <c r="AO97"/>
  <c r="AP97"/>
  <c r="AQ97"/>
  <c r="AU97"/>
  <c r="AV97"/>
  <c r="AW97"/>
  <c r="AX97"/>
  <c r="BB97"/>
  <c r="BE97"/>
  <c r="BF97"/>
  <c r="BG97"/>
  <c r="D98"/>
  <c r="E98"/>
  <c r="F98"/>
  <c r="G98"/>
  <c r="H98"/>
  <c r="Q98"/>
  <c r="Y98"/>
  <c r="AN98"/>
  <c r="AO98"/>
  <c r="AP98"/>
  <c r="AQ98"/>
  <c r="AU98"/>
  <c r="AV98"/>
  <c r="AW98"/>
  <c r="AX98"/>
  <c r="BB98"/>
  <c r="BE98"/>
  <c r="BF98"/>
  <c r="BG98"/>
  <c r="D99"/>
  <c r="E99"/>
  <c r="F99"/>
  <c r="G99"/>
  <c r="H99"/>
  <c r="Q99"/>
  <c r="Y99"/>
  <c r="AN99"/>
  <c r="AO99"/>
  <c r="AP99"/>
  <c r="AQ99"/>
  <c r="AU99"/>
  <c r="AV99"/>
  <c r="AW99"/>
  <c r="AX99"/>
  <c r="BB99"/>
  <c r="BE99"/>
  <c r="BF99"/>
  <c r="BG99"/>
  <c r="D100"/>
  <c r="E100"/>
  <c r="F100"/>
  <c r="G100"/>
  <c r="H100"/>
  <c r="Q100"/>
  <c r="Y100"/>
  <c r="AN100"/>
  <c r="AO100"/>
  <c r="AP100"/>
  <c r="AQ100"/>
  <c r="AU100"/>
  <c r="AV100"/>
  <c r="AW100"/>
  <c r="AX100"/>
  <c r="BB100"/>
  <c r="BE100"/>
  <c r="BF100"/>
  <c r="BG100"/>
  <c r="D101"/>
  <c r="E101"/>
  <c r="F101"/>
  <c r="G101"/>
  <c r="H101"/>
  <c r="Q101"/>
  <c r="Y101"/>
  <c r="AN101"/>
  <c r="AO101"/>
  <c r="AP101"/>
  <c r="AQ101"/>
  <c r="AU101"/>
  <c r="AV101"/>
  <c r="AW101"/>
  <c r="AX101"/>
  <c r="BB101"/>
  <c r="BE101"/>
  <c r="BF101"/>
  <c r="BG101"/>
  <c r="D102"/>
  <c r="E102"/>
  <c r="F102"/>
  <c r="G102"/>
  <c r="H102"/>
  <c r="Q102"/>
  <c r="Y102"/>
  <c r="AN102"/>
  <c r="AO102"/>
  <c r="AP102"/>
  <c r="AQ102"/>
  <c r="AU102"/>
  <c r="AV102"/>
  <c r="AW102"/>
  <c r="AX102"/>
  <c r="BB102"/>
  <c r="BE102"/>
  <c r="BF102"/>
  <c r="BG102"/>
  <c r="D103"/>
  <c r="E103"/>
  <c r="F103"/>
  <c r="G103"/>
  <c r="H103"/>
  <c r="Q103"/>
  <c r="Y103"/>
  <c r="AN103"/>
  <c r="AO103"/>
  <c r="AP103"/>
  <c r="AQ103"/>
  <c r="AU103"/>
  <c r="AV103"/>
  <c r="AW103"/>
  <c r="AX103"/>
  <c r="BB103"/>
  <c r="BE103"/>
  <c r="BF103"/>
  <c r="BG103"/>
  <c r="D104"/>
  <c r="E104"/>
  <c r="F104"/>
  <c r="G104"/>
  <c r="H104"/>
  <c r="Q104"/>
  <c r="Y104"/>
  <c r="AN104"/>
  <c r="AO104"/>
  <c r="AP104"/>
  <c r="AQ104"/>
  <c r="AU104"/>
  <c r="AV104"/>
  <c r="AW104"/>
  <c r="AX104"/>
  <c r="BB104"/>
  <c r="BE104"/>
  <c r="BF104"/>
  <c r="BG104"/>
  <c r="D105"/>
  <c r="E105"/>
  <c r="F105"/>
  <c r="G105"/>
  <c r="H105"/>
  <c r="Q105"/>
  <c r="Y105"/>
  <c r="AN105"/>
  <c r="AO105"/>
  <c r="AP105"/>
  <c r="AQ105"/>
  <c r="AU105"/>
  <c r="AV105"/>
  <c r="AW105"/>
  <c r="AX105"/>
  <c r="BB105"/>
  <c r="BE105"/>
  <c r="BF105"/>
  <c r="BG105"/>
  <c r="D106"/>
  <c r="E106"/>
  <c r="F106"/>
  <c r="G106"/>
  <c r="H106"/>
  <c r="Q106"/>
  <c r="Y106"/>
  <c r="AN106"/>
  <c r="AO106"/>
  <c r="AP106"/>
  <c r="AQ106"/>
  <c r="AU106"/>
  <c r="AV106"/>
  <c r="AW106"/>
  <c r="AX106"/>
  <c r="BB106"/>
  <c r="BE106"/>
  <c r="BF106"/>
  <c r="BG106"/>
  <c r="D107"/>
  <c r="E107"/>
  <c r="F107"/>
  <c r="G107"/>
  <c r="H107"/>
  <c r="Q107"/>
  <c r="Y107"/>
  <c r="AN107"/>
  <c r="AO107"/>
  <c r="AP107"/>
  <c r="AQ107"/>
  <c r="AU107"/>
  <c r="AV107"/>
  <c r="AW107"/>
  <c r="AX107"/>
  <c r="BB107"/>
  <c r="BE107"/>
  <c r="BF107"/>
  <c r="BG107"/>
  <c r="D108"/>
  <c r="E108"/>
  <c r="F108"/>
  <c r="G108"/>
  <c r="H108"/>
  <c r="Q108"/>
  <c r="Y108"/>
  <c r="AN108"/>
  <c r="AO108"/>
  <c r="AP108"/>
  <c r="AQ108"/>
  <c r="AU108"/>
  <c r="AV108"/>
  <c r="AW108"/>
  <c r="AX108"/>
  <c r="BB108"/>
  <c r="BE108"/>
  <c r="BF108"/>
  <c r="BG108"/>
  <c r="D109"/>
  <c r="E109"/>
  <c r="F109"/>
  <c r="G109"/>
  <c r="H109"/>
  <c r="Q109"/>
  <c r="Y109"/>
  <c r="AN109"/>
  <c r="AO109"/>
  <c r="AP109"/>
  <c r="AQ109"/>
  <c r="AU109"/>
  <c r="AV109"/>
  <c r="AW109"/>
  <c r="AX109"/>
  <c r="BB109"/>
  <c r="BE109"/>
  <c r="BF109"/>
  <c r="BG109"/>
  <c r="D110"/>
  <c r="E110"/>
  <c r="F110"/>
  <c r="G110"/>
  <c r="H110"/>
  <c r="Q110"/>
  <c r="Y110"/>
  <c r="AN110"/>
  <c r="AO110"/>
  <c r="AP110"/>
  <c r="AQ110"/>
  <c r="AU110"/>
  <c r="AV110"/>
  <c r="AW110"/>
  <c r="AX110"/>
  <c r="BB110"/>
  <c r="BE110"/>
  <c r="BF110"/>
  <c r="BG110"/>
  <c r="D111"/>
  <c r="E111"/>
  <c r="F111"/>
  <c r="G111"/>
  <c r="H111"/>
  <c r="Q111"/>
  <c r="Y111"/>
  <c r="AN111"/>
  <c r="AO111"/>
  <c r="AP111"/>
  <c r="AQ111"/>
  <c r="AU111"/>
  <c r="AV111"/>
  <c r="AW111"/>
  <c r="AX111"/>
  <c r="BB111"/>
  <c r="BE111"/>
  <c r="BF111"/>
  <c r="BG111"/>
  <c r="D112"/>
  <c r="E112"/>
  <c r="F112"/>
  <c r="G112"/>
  <c r="H112"/>
  <c r="Q112"/>
  <c r="Y112"/>
  <c r="AN112"/>
  <c r="AO112"/>
  <c r="AP112"/>
  <c r="AQ112"/>
  <c r="AU112"/>
  <c r="AV112"/>
  <c r="AW112"/>
  <c r="AX112"/>
  <c r="BB112"/>
  <c r="BE112"/>
  <c r="BF112"/>
  <c r="BG112"/>
  <c r="D113"/>
  <c r="E113"/>
  <c r="F113"/>
  <c r="G113"/>
  <c r="H113"/>
  <c r="Q113"/>
  <c r="Y113"/>
  <c r="AN113"/>
  <c r="AO113"/>
  <c r="AP113"/>
  <c r="AQ113"/>
  <c r="AU113"/>
  <c r="AV113"/>
  <c r="AW113"/>
  <c r="AX113"/>
  <c r="BB113"/>
  <c r="BE113"/>
  <c r="BF113"/>
  <c r="BG113"/>
  <c r="D114"/>
  <c r="E114"/>
  <c r="F114"/>
  <c r="G114"/>
  <c r="H114"/>
  <c r="Q114"/>
  <c r="Y114"/>
  <c r="AN114"/>
  <c r="AO114"/>
  <c r="AP114"/>
  <c r="AQ114"/>
  <c r="AU114"/>
  <c r="AV114"/>
  <c r="AW114"/>
  <c r="AX114"/>
  <c r="BB114"/>
  <c r="BE114"/>
  <c r="BF114"/>
  <c r="BG114"/>
  <c r="D115"/>
  <c r="E115"/>
  <c r="F115"/>
  <c r="G115"/>
  <c r="H115"/>
  <c r="Q115"/>
  <c r="Y115"/>
  <c r="AN115"/>
  <c r="AO115"/>
  <c r="AP115"/>
  <c r="AQ115"/>
  <c r="AU115"/>
  <c r="AV115"/>
  <c r="AW115"/>
  <c r="AX115"/>
  <c r="BB115"/>
  <c r="BE115"/>
  <c r="BF115"/>
  <c r="BG115"/>
  <c r="D116"/>
  <c r="E116"/>
  <c r="F116"/>
  <c r="G116"/>
  <c r="H116"/>
  <c r="Q116"/>
  <c r="Y116"/>
  <c r="AN116"/>
  <c r="AO116"/>
  <c r="AP116"/>
  <c r="AQ116"/>
  <c r="AU116"/>
  <c r="AV116"/>
  <c r="AW116"/>
  <c r="AX116"/>
  <c r="BB116"/>
  <c r="BE116"/>
  <c r="BF116"/>
  <c r="BG116"/>
  <c r="D117"/>
  <c r="E117"/>
  <c r="F117"/>
  <c r="G117"/>
  <c r="H117"/>
  <c r="Q117"/>
  <c r="Y117"/>
  <c r="AN117"/>
  <c r="AO117"/>
  <c r="AP117"/>
  <c r="AQ117"/>
  <c r="AU117"/>
  <c r="AV117"/>
  <c r="AW117"/>
  <c r="AX117"/>
  <c r="BB117"/>
  <c r="BE117"/>
  <c r="BF117"/>
  <c r="BG117"/>
  <c r="D118"/>
  <c r="E118"/>
  <c r="F118"/>
  <c r="G118"/>
  <c r="H118"/>
  <c r="Q118"/>
  <c r="Y118"/>
  <c r="AN118"/>
  <c r="AO118"/>
  <c r="AP118"/>
  <c r="AQ118"/>
  <c r="AU118"/>
  <c r="AV118"/>
  <c r="AW118"/>
  <c r="AX118"/>
  <c r="BB118"/>
  <c r="BE118"/>
  <c r="BF118"/>
  <c r="BG118"/>
  <c r="D119"/>
  <c r="E119"/>
  <c r="F119"/>
  <c r="G119"/>
  <c r="H119"/>
  <c r="Q119"/>
  <c r="Y119"/>
  <c r="AN119"/>
  <c r="AO119"/>
  <c r="AP119"/>
  <c r="AQ119"/>
  <c r="AU119"/>
  <c r="AV119"/>
  <c r="AW119"/>
  <c r="AX119"/>
  <c r="BB119"/>
  <c r="BE119"/>
  <c r="BF119"/>
  <c r="BG119"/>
  <c r="D120"/>
  <c r="E120"/>
  <c r="F120"/>
  <c r="G120"/>
  <c r="H120"/>
  <c r="Q120"/>
  <c r="Y120"/>
  <c r="AN120"/>
  <c r="AO120"/>
  <c r="AP120"/>
  <c r="AQ120"/>
  <c r="AU120"/>
  <c r="AV120"/>
  <c r="AW120"/>
  <c r="AX120"/>
  <c r="BB120"/>
  <c r="BE120"/>
  <c r="BF120"/>
  <c r="BG120"/>
  <c r="D121"/>
  <c r="E121"/>
  <c r="F121"/>
  <c r="G121"/>
  <c r="H121"/>
  <c r="Q121"/>
  <c r="Y121"/>
  <c r="AN121"/>
  <c r="AO121"/>
  <c r="AP121"/>
  <c r="AQ121"/>
  <c r="AU121"/>
  <c r="AV121"/>
  <c r="AW121"/>
  <c r="AX121"/>
  <c r="BB121"/>
  <c r="BE121"/>
  <c r="BF121"/>
  <c r="BG121"/>
  <c r="D122"/>
  <c r="E122"/>
  <c r="F122"/>
  <c r="G122"/>
  <c r="H122"/>
  <c r="Q122"/>
  <c r="Y122"/>
  <c r="AN122"/>
  <c r="AO122"/>
  <c r="AP122"/>
  <c r="AQ122"/>
  <c r="AU122"/>
  <c r="AV122"/>
  <c r="AW122"/>
  <c r="AX122"/>
  <c r="BB122"/>
  <c r="BE122"/>
  <c r="BF122"/>
  <c r="BG122"/>
  <c r="D123"/>
  <c r="E123"/>
  <c r="F123"/>
  <c r="G123"/>
  <c r="H123"/>
  <c r="Q123"/>
  <c r="Y123"/>
  <c r="AN123"/>
  <c r="AO123"/>
  <c r="AP123"/>
  <c r="AQ123"/>
  <c r="AU123"/>
  <c r="AV123"/>
  <c r="AW123"/>
  <c r="AX123"/>
  <c r="BB123"/>
  <c r="BE123"/>
  <c r="BF123"/>
  <c r="BG123"/>
  <c r="D124"/>
  <c r="E124"/>
  <c r="F124"/>
  <c r="G124"/>
  <c r="H124"/>
  <c r="Q124"/>
  <c r="Y124"/>
  <c r="AN124"/>
  <c r="AO124"/>
  <c r="AP124"/>
  <c r="AQ124"/>
  <c r="AU124"/>
  <c r="AV124"/>
  <c r="AW124"/>
  <c r="AX124"/>
  <c r="BB124"/>
  <c r="BE124"/>
  <c r="BF124"/>
  <c r="BG124"/>
  <c r="D125"/>
  <c r="E125"/>
  <c r="F125"/>
  <c r="G125"/>
  <c r="H125"/>
  <c r="Q125"/>
  <c r="Y125"/>
  <c r="AN125"/>
  <c r="AO125"/>
  <c r="AP125"/>
  <c r="AQ125"/>
  <c r="AU125"/>
  <c r="AV125"/>
  <c r="AW125"/>
  <c r="AX125"/>
  <c r="BB125"/>
  <c r="BE125"/>
  <c r="BF125"/>
  <c r="BG125"/>
  <c r="D126"/>
  <c r="E126"/>
  <c r="F126"/>
  <c r="G126"/>
  <c r="H126"/>
  <c r="Q126"/>
  <c r="Y126"/>
  <c r="AN126"/>
  <c r="AO126"/>
  <c r="AP126"/>
  <c r="AQ126"/>
  <c r="AU126"/>
  <c r="AV126"/>
  <c r="AW126"/>
  <c r="AX126"/>
  <c r="BB126"/>
  <c r="BE126"/>
  <c r="BF126"/>
  <c r="BG126"/>
  <c r="D127"/>
  <c r="E127"/>
  <c r="F127"/>
  <c r="G127"/>
  <c r="H127"/>
  <c r="Q127"/>
  <c r="Y127"/>
  <c r="AN127"/>
  <c r="AO127"/>
  <c r="AP127"/>
  <c r="AQ127"/>
  <c r="AU127"/>
  <c r="AV127"/>
  <c r="AW127"/>
  <c r="AX127"/>
  <c r="BB127"/>
  <c r="BE127"/>
  <c r="BF127"/>
  <c r="BG127"/>
  <c r="D128"/>
  <c r="E128"/>
  <c r="F128"/>
  <c r="G128"/>
  <c r="H128"/>
  <c r="Q128"/>
  <c r="Y128"/>
  <c r="AN128"/>
  <c r="AO128"/>
  <c r="AP128"/>
  <c r="AQ128"/>
  <c r="AU128"/>
  <c r="AV128"/>
  <c r="AW128"/>
  <c r="AX128"/>
  <c r="BB128"/>
  <c r="BE128"/>
  <c r="BF128"/>
  <c r="BG128"/>
  <c r="D129"/>
  <c r="E129"/>
  <c r="F129"/>
  <c r="G129"/>
  <c r="H129"/>
  <c r="Q129"/>
  <c r="Y129"/>
  <c r="AN129"/>
  <c r="AO129"/>
  <c r="AP129"/>
  <c r="AQ129"/>
  <c r="AU129"/>
  <c r="AV129"/>
  <c r="AW129"/>
  <c r="AX129"/>
  <c r="BB129"/>
  <c r="BE129"/>
  <c r="BF129"/>
  <c r="BG129"/>
  <c r="D130"/>
  <c r="E130"/>
  <c r="F130"/>
  <c r="G130"/>
  <c r="H130"/>
  <c r="Q130"/>
  <c r="Y130"/>
  <c r="AN130"/>
  <c r="AO130"/>
  <c r="AP130"/>
  <c r="AQ130"/>
  <c r="AU130"/>
  <c r="AV130"/>
  <c r="AW130"/>
  <c r="AX130"/>
  <c r="BB130"/>
  <c r="BE130"/>
  <c r="BF130"/>
  <c r="BG130"/>
  <c r="D131"/>
  <c r="E131"/>
  <c r="F131"/>
  <c r="G131"/>
  <c r="H131"/>
  <c r="Q131"/>
  <c r="Y131"/>
  <c r="AN131"/>
  <c r="AO131"/>
  <c r="AP131"/>
  <c r="AQ131"/>
  <c r="AU131"/>
  <c r="AV131"/>
  <c r="AW131"/>
  <c r="AX131"/>
  <c r="BB131"/>
  <c r="BE131"/>
  <c r="BF131"/>
  <c r="BG131"/>
  <c r="D132"/>
  <c r="E132"/>
  <c r="F132"/>
  <c r="G132"/>
  <c r="H132"/>
  <c r="Q132"/>
  <c r="Y132"/>
  <c r="AN132"/>
  <c r="AO132"/>
  <c r="AP132"/>
  <c r="AQ132"/>
  <c r="AU132"/>
  <c r="AV132"/>
  <c r="AW132"/>
  <c r="AX132"/>
  <c r="BB132"/>
  <c r="BE132"/>
  <c r="BF132"/>
  <c r="BG132"/>
  <c r="D133"/>
  <c r="E133"/>
  <c r="F133"/>
  <c r="G133"/>
  <c r="H133"/>
  <c r="Q133"/>
  <c r="Y133"/>
  <c r="AN133"/>
  <c r="AO133"/>
  <c r="AP133"/>
  <c r="AQ133"/>
  <c r="AU133"/>
  <c r="AV133"/>
  <c r="AW133"/>
  <c r="AX133"/>
  <c r="BB133"/>
  <c r="BE133"/>
  <c r="BF133"/>
  <c r="BG133"/>
  <c r="D134"/>
  <c r="E134"/>
  <c r="F134"/>
  <c r="G134"/>
  <c r="H134"/>
  <c r="Q134"/>
  <c r="Y134"/>
  <c r="AN134"/>
  <c r="AO134"/>
  <c r="AP134"/>
  <c r="AQ134"/>
  <c r="AU134"/>
  <c r="AV134"/>
  <c r="AW134"/>
  <c r="AX134"/>
  <c r="BB134"/>
  <c r="BE134"/>
  <c r="BF134"/>
  <c r="BG134"/>
  <c r="D135"/>
  <c r="E135"/>
  <c r="F135"/>
  <c r="G135"/>
  <c r="H135"/>
  <c r="Q135"/>
  <c r="Y135"/>
  <c r="AN135"/>
  <c r="AO135"/>
  <c r="AP135"/>
  <c r="AQ135"/>
  <c r="AU135"/>
  <c r="AV135"/>
  <c r="AW135"/>
  <c r="AX135"/>
  <c r="BB135"/>
  <c r="BE135"/>
  <c r="BF135"/>
  <c r="BG135"/>
  <c r="D136"/>
  <c r="E136"/>
  <c r="F136"/>
  <c r="G136"/>
  <c r="H136"/>
  <c r="Q136"/>
  <c r="Y136"/>
  <c r="AN136"/>
  <c r="AO136"/>
  <c r="AP136"/>
  <c r="AQ136"/>
  <c r="AU136"/>
  <c r="AV136"/>
  <c r="AW136"/>
  <c r="AX136"/>
  <c r="BB136"/>
  <c r="BE136"/>
  <c r="BF136"/>
  <c r="BG136"/>
  <c r="D137"/>
  <c r="E137"/>
  <c r="F137"/>
  <c r="G137"/>
  <c r="H137"/>
  <c r="Q137"/>
  <c r="Y137"/>
  <c r="AN137"/>
  <c r="AO137"/>
  <c r="AP137"/>
  <c r="AQ137"/>
  <c r="AU137"/>
  <c r="AV137"/>
  <c r="AW137"/>
  <c r="AX137"/>
  <c r="BB137"/>
  <c r="BE137"/>
  <c r="BF137"/>
  <c r="BG137"/>
  <c r="D138"/>
  <c r="E138"/>
  <c r="F138"/>
  <c r="G138"/>
  <c r="H138"/>
  <c r="Q138"/>
  <c r="Y138"/>
  <c r="AN138"/>
  <c r="AO138"/>
  <c r="AP138"/>
  <c r="AQ138"/>
  <c r="AU138"/>
  <c r="AV138"/>
  <c r="AW138"/>
  <c r="AX138"/>
  <c r="BB138"/>
  <c r="BE138"/>
  <c r="BF138"/>
  <c r="BG138"/>
  <c r="D139"/>
  <c r="E139"/>
  <c r="F139"/>
  <c r="G139"/>
  <c r="H139"/>
  <c r="Q139"/>
  <c r="Y139"/>
  <c r="AN139"/>
  <c r="AO139"/>
  <c r="AP139"/>
  <c r="AQ139"/>
  <c r="AU139"/>
  <c r="AV139"/>
  <c r="AW139"/>
  <c r="AX139"/>
  <c r="BB139"/>
  <c r="BE139"/>
  <c r="BF139"/>
  <c r="BG139"/>
  <c r="D140"/>
  <c r="E140"/>
  <c r="F140"/>
  <c r="G140"/>
  <c r="H140"/>
  <c r="Q140"/>
  <c r="Y140"/>
  <c r="AN140"/>
  <c r="AO140"/>
  <c r="AP140"/>
  <c r="AQ140"/>
  <c r="AU140"/>
  <c r="AV140"/>
  <c r="AW140"/>
  <c r="AX140"/>
  <c r="BB140"/>
  <c r="BE140"/>
  <c r="BF140"/>
  <c r="BG140"/>
  <c r="D141"/>
  <c r="E141"/>
  <c r="F141"/>
  <c r="G141"/>
  <c r="H141"/>
  <c r="Q141"/>
  <c r="Y141"/>
  <c r="AN141"/>
  <c r="AO141"/>
  <c r="AP141"/>
  <c r="AQ141"/>
  <c r="AU141"/>
  <c r="AV141"/>
  <c r="AW141"/>
  <c r="AX141"/>
  <c r="BB141"/>
  <c r="BE141"/>
  <c r="BF141"/>
  <c r="BG141"/>
  <c r="D142"/>
  <c r="E142"/>
  <c r="F142"/>
  <c r="G142"/>
  <c r="H142"/>
  <c r="Q142"/>
  <c r="Y142"/>
  <c r="AN142"/>
  <c r="AO142"/>
  <c r="AP142"/>
  <c r="AQ142"/>
  <c r="AU142"/>
  <c r="AV142"/>
  <c r="AW142"/>
  <c r="AX142"/>
  <c r="BB142"/>
  <c r="BE142"/>
  <c r="BF142"/>
  <c r="BG142"/>
  <c r="D143"/>
  <c r="E143"/>
  <c r="F143"/>
  <c r="G143"/>
  <c r="H143"/>
  <c r="Q143"/>
  <c r="Y143"/>
  <c r="AN143"/>
  <c r="AO143"/>
  <c r="AP143"/>
  <c r="AQ143"/>
  <c r="AU143"/>
  <c r="AV143"/>
  <c r="AW143"/>
  <c r="AX143"/>
  <c r="BB143"/>
  <c r="BE143"/>
  <c r="BF143"/>
  <c r="BG143"/>
  <c r="D144"/>
  <c r="E144"/>
  <c r="F144"/>
  <c r="G144"/>
  <c r="H144"/>
  <c r="Q144"/>
  <c r="Y144"/>
  <c r="AN144"/>
  <c r="AO144"/>
  <c r="AP144"/>
  <c r="AQ144"/>
  <c r="AU144"/>
  <c r="AV144"/>
  <c r="AW144"/>
  <c r="AX144"/>
  <c r="BB144"/>
  <c r="BE144"/>
  <c r="BF144"/>
  <c r="BG144"/>
  <c r="D145"/>
  <c r="E145"/>
  <c r="F145"/>
  <c r="G145"/>
  <c r="H145"/>
  <c r="Q145"/>
  <c r="Y145"/>
  <c r="AN145"/>
  <c r="AO145"/>
  <c r="AP145"/>
  <c r="AQ145"/>
  <c r="AU145"/>
  <c r="AV145"/>
  <c r="AW145"/>
  <c r="AX145"/>
  <c r="BB145"/>
  <c r="BE145"/>
  <c r="BF145"/>
  <c r="BG145"/>
  <c r="D146"/>
  <c r="E146"/>
  <c r="F146"/>
  <c r="G146"/>
  <c r="H146"/>
  <c r="Q146"/>
  <c r="Y146"/>
  <c r="AN146"/>
  <c r="AO146"/>
  <c r="AP146"/>
  <c r="AQ146"/>
  <c r="AU146"/>
  <c r="AV146"/>
  <c r="AW146"/>
  <c r="AX146"/>
  <c r="BB146"/>
  <c r="BE146"/>
  <c r="BF146"/>
  <c r="BG146"/>
  <c r="D147"/>
  <c r="E147"/>
  <c r="F147"/>
  <c r="G147"/>
  <c r="H147"/>
  <c r="Q147"/>
  <c r="Y147"/>
  <c r="AN147"/>
  <c r="AO147"/>
  <c r="AP147"/>
  <c r="AQ147"/>
  <c r="AU147"/>
  <c r="AV147"/>
  <c r="AW147"/>
  <c r="AX147"/>
  <c r="BB147"/>
  <c r="BE147"/>
  <c r="BF147"/>
  <c r="BG147"/>
  <c r="D148"/>
  <c r="E148"/>
  <c r="F148"/>
  <c r="G148"/>
  <c r="H148"/>
  <c r="Q148"/>
  <c r="Y148"/>
  <c r="AN148"/>
  <c r="AO148"/>
  <c r="AP148"/>
  <c r="AQ148"/>
  <c r="AU148"/>
  <c r="AV148"/>
  <c r="AW148"/>
  <c r="AX148"/>
  <c r="BB148"/>
  <c r="BE148"/>
  <c r="BF148"/>
  <c r="BG148"/>
  <c r="D149"/>
  <c r="E149"/>
  <c r="F149"/>
  <c r="G149"/>
  <c r="H149"/>
  <c r="Q149"/>
  <c r="Y149"/>
  <c r="AN149"/>
  <c r="AO149"/>
  <c r="AP149"/>
  <c r="AQ149"/>
  <c r="AU149"/>
  <c r="AV149"/>
  <c r="AW149"/>
  <c r="AX149"/>
  <c r="BB149"/>
  <c r="BE149"/>
  <c r="BF149"/>
  <c r="BG149"/>
  <c r="D150"/>
  <c r="E150"/>
  <c r="F150"/>
  <c r="G150"/>
  <c r="H150"/>
  <c r="Q150"/>
  <c r="Y150"/>
  <c r="AN150"/>
  <c r="AO150"/>
  <c r="AP150"/>
  <c r="AQ150"/>
  <c r="AU150"/>
  <c r="AV150"/>
  <c r="AW150"/>
  <c r="AX150"/>
  <c r="BB150"/>
  <c r="BE150"/>
  <c r="BF150"/>
  <c r="BG150"/>
  <c r="D151"/>
  <c r="E151"/>
  <c r="F151"/>
  <c r="G151"/>
  <c r="H151"/>
  <c r="Q151"/>
  <c r="Y151"/>
  <c r="AN151"/>
  <c r="AO151"/>
  <c r="AP151"/>
  <c r="AQ151"/>
  <c r="AU151"/>
  <c r="AV151"/>
  <c r="AW151"/>
  <c r="AX151"/>
  <c r="BB151"/>
  <c r="BE151"/>
  <c r="BF151"/>
  <c r="BG151"/>
  <c r="D152"/>
  <c r="E152"/>
  <c r="F152"/>
  <c r="G152"/>
  <c r="H152"/>
  <c r="Q152"/>
  <c r="Y152"/>
  <c r="AN152"/>
  <c r="AO152"/>
  <c r="AP152"/>
  <c r="AQ152"/>
  <c r="AU152"/>
  <c r="AV152"/>
  <c r="AW152"/>
  <c r="AX152"/>
  <c r="BB152"/>
  <c r="BE152"/>
  <c r="BF152"/>
  <c r="BG152"/>
  <c r="D153"/>
  <c r="E153"/>
  <c r="F153"/>
  <c r="G153"/>
  <c r="H153"/>
  <c r="Q153"/>
  <c r="Y153"/>
  <c r="AN153"/>
  <c r="AO153"/>
  <c r="AP153"/>
  <c r="AQ153"/>
  <c r="AU153"/>
  <c r="AV153"/>
  <c r="AW153"/>
  <c r="AX153"/>
  <c r="BB153"/>
  <c r="BE153"/>
  <c r="BF153"/>
  <c r="BG153"/>
  <c r="D154"/>
  <c r="E154"/>
  <c r="F154"/>
  <c r="G154"/>
  <c r="H154"/>
  <c r="Q154"/>
  <c r="Y154"/>
  <c r="AN154"/>
  <c r="AO154"/>
  <c r="AP154"/>
  <c r="AQ154"/>
  <c r="AU154"/>
  <c r="AV154"/>
  <c r="AW154"/>
  <c r="AX154"/>
  <c r="BB154"/>
  <c r="BE154"/>
  <c r="BF154"/>
  <c r="BG154"/>
  <c r="D155"/>
  <c r="E155"/>
  <c r="F155"/>
  <c r="G155"/>
  <c r="H155"/>
  <c r="Q155"/>
  <c r="Y155"/>
  <c r="AN155"/>
  <c r="AO155"/>
  <c r="AP155"/>
  <c r="AQ155"/>
  <c r="AU155"/>
  <c r="AV155"/>
  <c r="AW155"/>
  <c r="AX155"/>
  <c r="BB155"/>
  <c r="BE155"/>
  <c r="BF155"/>
  <c r="BG155"/>
  <c r="D156"/>
  <c r="E156"/>
  <c r="F156"/>
  <c r="G156"/>
  <c r="H156"/>
  <c r="Q156"/>
  <c r="Y156"/>
  <c r="AN156"/>
  <c r="AO156"/>
  <c r="AP156"/>
  <c r="AQ156"/>
  <c r="AU156"/>
  <c r="AV156"/>
  <c r="AW156"/>
  <c r="AX156"/>
  <c r="BB156"/>
  <c r="BE156"/>
  <c r="BF156"/>
  <c r="BG156"/>
  <c r="D157"/>
  <c r="E157"/>
  <c r="F157"/>
  <c r="G157"/>
  <c r="H157"/>
  <c r="Q157"/>
  <c r="Y157"/>
  <c r="AN157"/>
  <c r="AO157"/>
  <c r="AP157"/>
  <c r="AQ157"/>
  <c r="AU157"/>
  <c r="AV157"/>
  <c r="AW157"/>
  <c r="AX157"/>
  <c r="BB157"/>
  <c r="BE157"/>
  <c r="BF157"/>
  <c r="BG157"/>
  <c r="D158"/>
  <c r="E158"/>
  <c r="F158"/>
  <c r="G158"/>
  <c r="H158"/>
  <c r="Q158"/>
  <c r="Y158"/>
  <c r="AN158"/>
  <c r="AO158"/>
  <c r="AP158"/>
  <c r="AQ158"/>
  <c r="AU158"/>
  <c r="AV158"/>
  <c r="AW158"/>
  <c r="AX158"/>
  <c r="BB158"/>
  <c r="BE158"/>
  <c r="BF158"/>
  <c r="BG158"/>
  <c r="D159"/>
  <c r="E159"/>
  <c r="F159"/>
  <c r="G159"/>
  <c r="H159"/>
  <c r="Q159"/>
  <c r="Y159"/>
  <c r="AN159"/>
  <c r="AO159"/>
  <c r="AP159"/>
  <c r="AQ159"/>
  <c r="AU159"/>
  <c r="AV159"/>
  <c r="AW159"/>
  <c r="AX159"/>
  <c r="BB159"/>
  <c r="BE159"/>
  <c r="BF159"/>
  <c r="BG159"/>
  <c r="D160"/>
  <c r="E160"/>
  <c r="F160"/>
  <c r="G160"/>
  <c r="H160"/>
  <c r="Q160"/>
  <c r="Y160"/>
  <c r="AN160"/>
  <c r="AO160"/>
  <c r="AP160"/>
  <c r="AQ160"/>
  <c r="AU160"/>
  <c r="AV160"/>
  <c r="AW160"/>
  <c r="AX160"/>
  <c r="BB160"/>
  <c r="BE160"/>
  <c r="BF160"/>
  <c r="BG160"/>
  <c r="D161"/>
  <c r="E161"/>
  <c r="F161"/>
  <c r="G161"/>
  <c r="H161"/>
  <c r="Q161"/>
  <c r="Y161"/>
  <c r="AN161"/>
  <c r="AO161"/>
  <c r="AP161"/>
  <c r="AQ161"/>
  <c r="AU161"/>
  <c r="AV161"/>
  <c r="AW161"/>
  <c r="AX161"/>
  <c r="BB161"/>
  <c r="BE161"/>
  <c r="BF161"/>
  <c r="BG161"/>
  <c r="D162"/>
  <c r="E162"/>
  <c r="F162"/>
  <c r="G162"/>
  <c r="H162"/>
  <c r="Q162"/>
  <c r="Y162"/>
  <c r="AN162"/>
  <c r="AO162"/>
  <c r="AP162"/>
  <c r="AQ162"/>
  <c r="AU162"/>
  <c r="AV162"/>
  <c r="AW162"/>
  <c r="AX162"/>
  <c r="BB162"/>
  <c r="BE162"/>
  <c r="BF162"/>
  <c r="BG162"/>
  <c r="D163"/>
  <c r="E163"/>
  <c r="F163"/>
  <c r="G163"/>
  <c r="H163"/>
  <c r="Q163"/>
  <c r="Y163"/>
  <c r="AN163"/>
  <c r="AO163"/>
  <c r="AP163"/>
  <c r="AQ163"/>
  <c r="AU163"/>
  <c r="AV163"/>
  <c r="AW163"/>
  <c r="AX163"/>
  <c r="BB163"/>
  <c r="BE163"/>
  <c r="BF163"/>
  <c r="BG163"/>
  <c r="D164"/>
  <c r="E164"/>
  <c r="F164"/>
  <c r="G164"/>
  <c r="H164"/>
  <c r="Q164"/>
  <c r="Y164"/>
  <c r="AN164"/>
  <c r="AO164"/>
  <c r="AP164"/>
  <c r="AQ164"/>
  <c r="AU164"/>
  <c r="AV164"/>
  <c r="AW164"/>
  <c r="AX164"/>
  <c r="BB164"/>
  <c r="BE164"/>
  <c r="BF164"/>
  <c r="BG164"/>
  <c r="D165"/>
  <c r="E165"/>
  <c r="F165"/>
  <c r="G165"/>
  <c r="H165"/>
  <c r="Q165"/>
  <c r="Y165"/>
  <c r="AN165"/>
  <c r="AO165"/>
  <c r="AP165"/>
  <c r="AQ165"/>
  <c r="AU165"/>
  <c r="AV165"/>
  <c r="AW165"/>
  <c r="AX165"/>
  <c r="BB165"/>
  <c r="BE165"/>
  <c r="BF165"/>
  <c r="BG165"/>
  <c r="D166"/>
  <c r="E166"/>
  <c r="F166"/>
  <c r="G166"/>
  <c r="H166"/>
  <c r="Q166"/>
  <c r="Y166"/>
  <c r="AN166"/>
  <c r="AO166"/>
  <c r="AP166"/>
  <c r="AQ166"/>
  <c r="AU166"/>
  <c r="AV166"/>
  <c r="AW166"/>
  <c r="AX166"/>
  <c r="BB166"/>
  <c r="BE166"/>
  <c r="BF166"/>
  <c r="BG166"/>
  <c r="D167"/>
  <c r="E167"/>
  <c r="F167"/>
  <c r="G167"/>
  <c r="H167"/>
  <c r="Q167"/>
  <c r="Y167"/>
  <c r="AN167"/>
  <c r="AO167"/>
  <c r="AP167"/>
  <c r="AQ167"/>
  <c r="AU167"/>
  <c r="AV167"/>
  <c r="AW167"/>
  <c r="AX167"/>
  <c r="BB167"/>
  <c r="BE167"/>
  <c r="BF167"/>
  <c r="BG167"/>
  <c r="D168"/>
  <c r="E168"/>
  <c r="F168"/>
  <c r="G168"/>
  <c r="H168"/>
  <c r="Q168"/>
  <c r="Y168"/>
  <c r="AN168"/>
  <c r="AO168"/>
  <c r="AP168"/>
  <c r="AQ168"/>
  <c r="AU168"/>
  <c r="AV168"/>
  <c r="AW168"/>
  <c r="AX168"/>
  <c r="BB168"/>
  <c r="BE168"/>
  <c r="BF168"/>
  <c r="BG168"/>
  <c r="D169"/>
  <c r="E169"/>
  <c r="F169"/>
  <c r="G169"/>
  <c r="H169"/>
  <c r="Q169"/>
  <c r="Y169"/>
  <c r="AN169"/>
  <c r="AO169"/>
  <c r="AP169"/>
  <c r="AQ169"/>
  <c r="AU169"/>
  <c r="AV169"/>
  <c r="AW169"/>
  <c r="AX169"/>
  <c r="BB169"/>
  <c r="BE169"/>
  <c r="BF169"/>
  <c r="BG169"/>
  <c r="D170"/>
  <c r="E170"/>
  <c r="F170"/>
  <c r="G170"/>
  <c r="H170"/>
  <c r="Q170"/>
  <c r="Y170"/>
  <c r="AN170"/>
  <c r="AO170"/>
  <c r="AP170"/>
  <c r="AQ170"/>
  <c r="AU170"/>
  <c r="AV170"/>
  <c r="AW170"/>
  <c r="AX170"/>
  <c r="BB170"/>
  <c r="BE170"/>
  <c r="BF170"/>
  <c r="BG170"/>
  <c r="D171"/>
  <c r="E171"/>
  <c r="F171"/>
  <c r="G171"/>
  <c r="H171"/>
  <c r="Q171"/>
  <c r="Y171"/>
  <c r="AN171"/>
  <c r="AO171"/>
  <c r="AP171"/>
  <c r="AQ171"/>
  <c r="AU171"/>
  <c r="AV171"/>
  <c r="AW171"/>
  <c r="AX171"/>
  <c r="BB171"/>
  <c r="BE171"/>
  <c r="BF171"/>
  <c r="BG171"/>
  <c r="D172"/>
  <c r="E172"/>
  <c r="F172"/>
  <c r="G172"/>
  <c r="H172"/>
  <c r="Q172"/>
  <c r="Y172"/>
  <c r="AN172"/>
  <c r="AO172"/>
  <c r="AP172"/>
  <c r="AQ172"/>
  <c r="AU172"/>
  <c r="AV172"/>
  <c r="AW172"/>
  <c r="AX172"/>
  <c r="BB172"/>
  <c r="BE172"/>
  <c r="BF172"/>
  <c r="BG172"/>
  <c r="D173"/>
  <c r="E173"/>
  <c r="F173"/>
  <c r="G173"/>
  <c r="H173"/>
  <c r="Q173"/>
  <c r="Y173"/>
  <c r="AN173"/>
  <c r="AO173"/>
  <c r="AP173"/>
  <c r="AQ173"/>
  <c r="AU173"/>
  <c r="AV173"/>
  <c r="AW173"/>
  <c r="AX173"/>
  <c r="BB173"/>
  <c r="BE173"/>
  <c r="BF173"/>
  <c r="BG173"/>
  <c r="D174"/>
  <c r="E174"/>
  <c r="F174"/>
  <c r="G174"/>
  <c r="H174"/>
  <c r="Q174"/>
  <c r="Y174"/>
  <c r="AN174"/>
  <c r="AO174"/>
  <c r="AP174"/>
  <c r="AQ174"/>
  <c r="AU174"/>
  <c r="AV174"/>
  <c r="AW174"/>
  <c r="AX174"/>
  <c r="BB174"/>
  <c r="BE174"/>
  <c r="BF174"/>
  <c r="BG174"/>
  <c r="D175"/>
  <c r="E175"/>
  <c r="F175"/>
  <c r="G175"/>
  <c r="H175"/>
  <c r="Q175"/>
  <c r="Y175"/>
  <c r="AN175"/>
  <c r="AO175"/>
  <c r="AP175"/>
  <c r="AQ175"/>
  <c r="AU175"/>
  <c r="AV175"/>
  <c r="AW175"/>
  <c r="AX175"/>
  <c r="BB175"/>
  <c r="BE175"/>
  <c r="BF175"/>
  <c r="BG175"/>
  <c r="D176"/>
  <c r="E176"/>
  <c r="F176"/>
  <c r="G176"/>
  <c r="H176"/>
  <c r="Q176"/>
  <c r="Y176"/>
  <c r="AN176"/>
  <c r="AO176"/>
  <c r="AP176"/>
  <c r="AQ176"/>
  <c r="AU176"/>
  <c r="AV176"/>
  <c r="AW176"/>
  <c r="AX176"/>
  <c r="BB176"/>
  <c r="BE176"/>
  <c r="BF176"/>
  <c r="BG176"/>
  <c r="D177"/>
  <c r="E177"/>
  <c r="F177"/>
  <c r="G177"/>
  <c r="H177"/>
  <c r="Q177"/>
  <c r="Y177"/>
  <c r="AN177"/>
  <c r="AO177"/>
  <c r="AP177"/>
  <c r="AQ177"/>
  <c r="AU177"/>
  <c r="AV177"/>
  <c r="AW177"/>
  <c r="AX177"/>
  <c r="BB177"/>
  <c r="BE177"/>
  <c r="BF177"/>
  <c r="BG177"/>
  <c r="D178"/>
  <c r="E178"/>
  <c r="F178"/>
  <c r="G178"/>
  <c r="H178"/>
  <c r="Q178"/>
  <c r="Y178"/>
  <c r="AN178"/>
  <c r="AO178"/>
  <c r="AP178"/>
  <c r="AQ178"/>
  <c r="AU178"/>
  <c r="AV178"/>
  <c r="AW178"/>
  <c r="AX178"/>
  <c r="BB178"/>
  <c r="BE178"/>
  <c r="BF178"/>
  <c r="BG178"/>
  <c r="D179"/>
  <c r="E179"/>
  <c r="F179"/>
  <c r="G179"/>
  <c r="H179"/>
  <c r="Q179"/>
  <c r="Y179"/>
  <c r="AN179"/>
  <c r="AO179"/>
  <c r="AP179"/>
  <c r="AQ179"/>
  <c r="AU179"/>
  <c r="AV179"/>
  <c r="AW179"/>
  <c r="AX179"/>
  <c r="BB179"/>
  <c r="BE179"/>
  <c r="BF179"/>
  <c r="BG179"/>
  <c r="D180"/>
  <c r="E180"/>
  <c r="F180"/>
  <c r="G180"/>
  <c r="H180"/>
  <c r="Q180"/>
  <c r="Y180"/>
  <c r="AN180"/>
  <c r="AO180"/>
  <c r="AP180"/>
  <c r="AQ180"/>
  <c r="AU180"/>
  <c r="AV180"/>
  <c r="AW180"/>
  <c r="AX180"/>
  <c r="BB180"/>
  <c r="BE180"/>
  <c r="BF180"/>
  <c r="BG180"/>
  <c r="D181"/>
  <c r="E181"/>
  <c r="F181"/>
  <c r="G181"/>
  <c r="H181"/>
  <c r="Q181"/>
  <c r="Y181"/>
  <c r="AN181"/>
  <c r="AO181"/>
  <c r="AP181"/>
  <c r="AQ181"/>
  <c r="AU181"/>
  <c r="AV181"/>
  <c r="AW181"/>
  <c r="AX181"/>
  <c r="BB181"/>
  <c r="BE181"/>
  <c r="BF181"/>
  <c r="BG181"/>
  <c r="D182"/>
  <c r="E182"/>
  <c r="F182"/>
  <c r="G182"/>
  <c r="H182"/>
  <c r="Q182"/>
  <c r="Y182"/>
  <c r="AN182"/>
  <c r="AO182"/>
  <c r="AP182"/>
  <c r="AQ182"/>
  <c r="AU182"/>
  <c r="AV182"/>
  <c r="AW182"/>
  <c r="AX182"/>
  <c r="BB182"/>
  <c r="BE182"/>
  <c r="BF182"/>
  <c r="BG182"/>
  <c r="D183"/>
  <c r="E183"/>
  <c r="F183"/>
  <c r="G183"/>
  <c r="H183"/>
  <c r="Q183"/>
  <c r="Y183"/>
  <c r="AN183"/>
  <c r="AO183"/>
  <c r="AP183"/>
  <c r="AQ183"/>
  <c r="AU183"/>
  <c r="AV183"/>
  <c r="AW183"/>
  <c r="AX183"/>
  <c r="BB183"/>
  <c r="BE183"/>
  <c r="BF183"/>
  <c r="BG183"/>
  <c r="D184"/>
  <c r="E184"/>
  <c r="F184"/>
  <c r="G184"/>
  <c r="H184"/>
  <c r="Q184"/>
  <c r="Y184"/>
  <c r="AN184"/>
  <c r="AO184"/>
  <c r="AP184"/>
  <c r="AQ184"/>
  <c r="AU184"/>
  <c r="AV184"/>
  <c r="AW184"/>
  <c r="AX184"/>
  <c r="BB184"/>
  <c r="BE184"/>
  <c r="BF184"/>
  <c r="BG184"/>
  <c r="D185"/>
  <c r="E185"/>
  <c r="F185"/>
  <c r="G185"/>
  <c r="H185"/>
  <c r="Q185"/>
  <c r="Y185"/>
  <c r="AN185"/>
  <c r="AO185"/>
  <c r="AP185"/>
  <c r="AQ185"/>
  <c r="AU185"/>
  <c r="AV185"/>
  <c r="AW185"/>
  <c r="AX185"/>
  <c r="BB185"/>
  <c r="BE185"/>
  <c r="BF185"/>
  <c r="BG185"/>
  <c r="D186"/>
  <c r="E186"/>
  <c r="F186"/>
  <c r="G186"/>
  <c r="H186"/>
  <c r="Q186"/>
  <c r="Y186"/>
  <c r="AN186"/>
  <c r="AO186"/>
  <c r="AP186"/>
  <c r="AQ186"/>
  <c r="AU186"/>
  <c r="AV186"/>
  <c r="AW186"/>
  <c r="AX186"/>
  <c r="BB186"/>
  <c r="BE186"/>
  <c r="BF186"/>
  <c r="BG186"/>
  <c r="D187"/>
  <c r="E187"/>
  <c r="F187"/>
  <c r="G187"/>
  <c r="H187"/>
  <c r="Q187"/>
  <c r="Y187"/>
  <c r="AN187"/>
  <c r="AO187"/>
  <c r="AP187"/>
  <c r="AQ187"/>
  <c r="AU187"/>
  <c r="AV187"/>
  <c r="AW187"/>
  <c r="AX187"/>
  <c r="BB187"/>
  <c r="BE187"/>
  <c r="BF187"/>
  <c r="BG187"/>
  <c r="D188"/>
  <c r="E188"/>
  <c r="F188"/>
  <c r="G188"/>
  <c r="H188"/>
  <c r="Q188"/>
  <c r="Y188"/>
  <c r="AN188"/>
  <c r="AO188"/>
  <c r="AP188"/>
  <c r="AQ188"/>
  <c r="AU188"/>
  <c r="AV188"/>
  <c r="AW188"/>
  <c r="AX188"/>
  <c r="BB188"/>
  <c r="BE188"/>
  <c r="BF188"/>
  <c r="BG188"/>
  <c r="D189"/>
  <c r="E189"/>
  <c r="F189"/>
  <c r="G189"/>
  <c r="H189"/>
  <c r="Q189"/>
  <c r="Y189"/>
  <c r="AN189"/>
  <c r="AO189"/>
  <c r="AP189"/>
  <c r="AQ189"/>
  <c r="AU189"/>
  <c r="AV189"/>
  <c r="AW189"/>
  <c r="AX189"/>
  <c r="BB189"/>
  <c r="BE189"/>
  <c r="BF189"/>
  <c r="BG189"/>
  <c r="D190"/>
  <c r="E190"/>
  <c r="F190"/>
  <c r="G190"/>
  <c r="H190"/>
  <c r="Q190"/>
  <c r="Y190"/>
  <c r="AN190"/>
  <c r="AO190"/>
  <c r="AP190"/>
  <c r="AQ190"/>
  <c r="AU190"/>
  <c r="AV190"/>
  <c r="AW190"/>
  <c r="AX190"/>
  <c r="BB190"/>
  <c r="BE190"/>
  <c r="BF190"/>
  <c r="BG190"/>
  <c r="D191"/>
  <c r="E191"/>
  <c r="F191"/>
  <c r="G191"/>
  <c r="H191"/>
  <c r="Q191"/>
  <c r="Y191"/>
  <c r="AN191"/>
  <c r="AO191"/>
  <c r="AP191"/>
  <c r="AQ191"/>
  <c r="AU191"/>
  <c r="AV191"/>
  <c r="AW191"/>
  <c r="AX191"/>
  <c r="BB191"/>
  <c r="BE191"/>
  <c r="BF191"/>
  <c r="BG191"/>
  <c r="D192"/>
  <c r="E192"/>
  <c r="F192"/>
  <c r="G192"/>
  <c r="H192"/>
  <c r="Q192"/>
  <c r="Y192"/>
  <c r="AN192"/>
  <c r="AO192"/>
  <c r="AP192"/>
  <c r="AQ192"/>
  <c r="AU192"/>
  <c r="AV192"/>
  <c r="AW192"/>
  <c r="AX192"/>
  <c r="BB192"/>
  <c r="BE192"/>
  <c r="BF192"/>
  <c r="BG192"/>
  <c r="D193"/>
  <c r="E193"/>
  <c r="F193"/>
  <c r="G193"/>
  <c r="H193"/>
  <c r="Q193"/>
  <c r="Y193"/>
  <c r="AN193"/>
  <c r="AO193"/>
  <c r="AP193"/>
  <c r="AQ193"/>
  <c r="AU193"/>
  <c r="AV193"/>
  <c r="AW193"/>
  <c r="AX193"/>
  <c r="BB193"/>
  <c r="BE193"/>
  <c r="BF193"/>
  <c r="BG193"/>
  <c r="D194"/>
  <c r="E194"/>
  <c r="F194"/>
  <c r="G194"/>
  <c r="H194"/>
  <c r="Q194"/>
  <c r="Y194"/>
  <c r="AN194"/>
  <c r="AO194"/>
  <c r="AP194"/>
  <c r="AQ194"/>
  <c r="AU194"/>
  <c r="AV194"/>
  <c r="AW194"/>
  <c r="AX194"/>
  <c r="BB194"/>
  <c r="BE194"/>
  <c r="BF194"/>
  <c r="BG194"/>
  <c r="D195"/>
  <c r="E195"/>
  <c r="F195"/>
  <c r="G195"/>
  <c r="H195"/>
  <c r="Q195"/>
  <c r="Y195"/>
  <c r="AN195"/>
  <c r="AO195"/>
  <c r="AP195"/>
  <c r="AQ195"/>
  <c r="AU195"/>
  <c r="AV195"/>
  <c r="AW195"/>
  <c r="AX195"/>
  <c r="BB195"/>
  <c r="BE195"/>
  <c r="BF195"/>
  <c r="BG195"/>
  <c r="D196"/>
  <c r="E196"/>
  <c r="F196"/>
  <c r="G196"/>
  <c r="H196"/>
  <c r="Q196"/>
  <c r="Y196"/>
  <c r="AN196"/>
  <c r="AO196"/>
  <c r="AP196"/>
  <c r="AQ196"/>
  <c r="AU196"/>
  <c r="AV196"/>
  <c r="AW196"/>
  <c r="AX196"/>
  <c r="BB196"/>
  <c r="BE196"/>
  <c r="BF196"/>
  <c r="BG196"/>
  <c r="D197"/>
  <c r="E197"/>
  <c r="F197"/>
  <c r="G197"/>
  <c r="H197"/>
  <c r="Q197"/>
  <c r="Y197"/>
  <c r="AN197"/>
  <c r="AO197"/>
  <c r="AP197"/>
  <c r="AQ197"/>
  <c r="AU197"/>
  <c r="AV197"/>
  <c r="AW197"/>
  <c r="AX197"/>
  <c r="BB197"/>
  <c r="BE197"/>
  <c r="BF197"/>
  <c r="BG197"/>
  <c r="D198"/>
  <c r="E198"/>
  <c r="F198"/>
  <c r="G198"/>
  <c r="H198"/>
  <c r="Q198"/>
  <c r="Y198"/>
  <c r="AN198"/>
  <c r="AO198"/>
  <c r="AP198"/>
  <c r="AQ198"/>
  <c r="AU198"/>
  <c r="AV198"/>
  <c r="AW198"/>
  <c r="AX198"/>
  <c r="BB198"/>
  <c r="BE198"/>
  <c r="BF198"/>
  <c r="BG198"/>
  <c r="D199"/>
  <c r="E199"/>
  <c r="F199"/>
  <c r="G199"/>
  <c r="H199"/>
  <c r="Q199"/>
  <c r="Y199"/>
  <c r="AN199"/>
  <c r="AO199"/>
  <c r="AP199"/>
  <c r="AQ199"/>
  <c r="AU199"/>
  <c r="AV199"/>
  <c r="AW199"/>
  <c r="AX199"/>
  <c r="BB199"/>
  <c r="BE199"/>
  <c r="BF199"/>
  <c r="BG199"/>
  <c r="D200"/>
  <c r="E200"/>
  <c r="F200"/>
  <c r="G200"/>
  <c r="H200"/>
  <c r="Q200"/>
  <c r="Y200"/>
  <c r="AN200"/>
  <c r="AO200"/>
  <c r="AP200"/>
  <c r="AQ200"/>
  <c r="AU200"/>
  <c r="AV200"/>
  <c r="AW200"/>
  <c r="AX200"/>
  <c r="BB200"/>
  <c r="BE200"/>
  <c r="BF200"/>
  <c r="BG200"/>
  <c r="D201"/>
  <c r="E201"/>
  <c r="F201"/>
  <c r="G201"/>
  <c r="H201"/>
  <c r="Q201"/>
  <c r="Y201"/>
  <c r="AN201"/>
  <c r="AO201"/>
  <c r="AP201"/>
  <c r="AQ201"/>
  <c r="AU201"/>
  <c r="AV201"/>
  <c r="AW201"/>
  <c r="AX201"/>
  <c r="BB201"/>
  <c r="BE201"/>
  <c r="BF201"/>
  <c r="BG201"/>
  <c r="D202"/>
  <c r="E202"/>
  <c r="F202"/>
  <c r="G202"/>
  <c r="H202"/>
  <c r="Q202"/>
  <c r="Y202"/>
  <c r="AN202"/>
  <c r="AO202"/>
  <c r="AP202"/>
  <c r="AQ202"/>
  <c r="AU202"/>
  <c r="AV202"/>
  <c r="AW202"/>
  <c r="AX202"/>
  <c r="BB202"/>
  <c r="BE202"/>
  <c r="BF202"/>
  <c r="BG202"/>
  <c r="D203"/>
  <c r="E203"/>
  <c r="F203"/>
  <c r="G203"/>
  <c r="H203"/>
  <c r="Q203"/>
  <c r="Y203"/>
  <c r="AN203"/>
  <c r="AO203"/>
  <c r="AP203"/>
  <c r="AQ203"/>
  <c r="AU203"/>
  <c r="AV203"/>
  <c r="AW203"/>
  <c r="AX203"/>
  <c r="BB203"/>
  <c r="BE203"/>
  <c r="BF203"/>
  <c r="BG203"/>
  <c r="D204"/>
  <c r="E204"/>
  <c r="F204"/>
  <c r="G204"/>
  <c r="H204"/>
  <c r="Q204"/>
  <c r="Y204"/>
  <c r="AN204"/>
  <c r="AO204"/>
  <c r="AP204"/>
  <c r="AQ204"/>
  <c r="AU204"/>
  <c r="AV204"/>
  <c r="AW204"/>
  <c r="AX204"/>
  <c r="BB204"/>
  <c r="BE204"/>
  <c r="BF204"/>
  <c r="BG204"/>
  <c r="D205"/>
  <c r="E205"/>
  <c r="F205"/>
  <c r="G205"/>
  <c r="H205"/>
  <c r="Q205"/>
  <c r="Y205"/>
  <c r="AN205"/>
  <c r="AO205"/>
  <c r="AP205"/>
  <c r="AQ205"/>
  <c r="AU205"/>
  <c r="AV205"/>
  <c r="AW205"/>
  <c r="AX205"/>
  <c r="BB205"/>
  <c r="BE205"/>
  <c r="BF205"/>
  <c r="BG205"/>
  <c r="D206"/>
  <c r="E206"/>
  <c r="F206"/>
  <c r="G206"/>
  <c r="H206"/>
  <c r="Q206"/>
  <c r="Y206"/>
  <c r="AN206"/>
  <c r="AO206"/>
  <c r="AP206"/>
  <c r="AQ206"/>
  <c r="AU206"/>
  <c r="AV206"/>
  <c r="AW206"/>
  <c r="AX206"/>
  <c r="BB206"/>
  <c r="BE206"/>
  <c r="BF206"/>
  <c r="BG206"/>
  <c r="D207"/>
  <c r="E207"/>
  <c r="F207"/>
  <c r="G207"/>
  <c r="H207"/>
  <c r="Q207"/>
  <c r="Y207"/>
  <c r="AN207"/>
  <c r="AO207"/>
  <c r="AP207"/>
  <c r="AQ207"/>
  <c r="AU207"/>
  <c r="AV207"/>
  <c r="AW207"/>
  <c r="AX207"/>
  <c r="BB207"/>
  <c r="BE207"/>
  <c r="BF207"/>
  <c r="BG207"/>
  <c r="D208"/>
  <c r="E208"/>
  <c r="F208"/>
  <c r="G208"/>
  <c r="H208"/>
  <c r="Q208"/>
  <c r="Y208"/>
  <c r="AN208"/>
  <c r="AO208"/>
  <c r="AP208"/>
  <c r="AQ208"/>
  <c r="AU208"/>
  <c r="AV208"/>
  <c r="AW208"/>
  <c r="AX208"/>
  <c r="BB208"/>
  <c r="BE208"/>
  <c r="BF208"/>
  <c r="BG208"/>
  <c r="D209"/>
  <c r="E209"/>
  <c r="F209"/>
  <c r="G209"/>
  <c r="H209"/>
  <c r="Q209"/>
  <c r="Y209"/>
  <c r="AN209"/>
  <c r="AO209"/>
  <c r="AP209"/>
  <c r="AQ209"/>
  <c r="AU209"/>
  <c r="AV209"/>
  <c r="AW209"/>
  <c r="AX209"/>
  <c r="BB209"/>
  <c r="BE209"/>
  <c r="BF209"/>
  <c r="BG209"/>
  <c r="D210"/>
  <c r="E210"/>
  <c r="F210"/>
  <c r="G210"/>
  <c r="H210"/>
  <c r="Q210"/>
  <c r="Y210"/>
  <c r="AN210"/>
  <c r="AO210"/>
  <c r="AP210"/>
  <c r="AQ210"/>
  <c r="AU210"/>
  <c r="AV210"/>
  <c r="AW210"/>
  <c r="AX210"/>
  <c r="BB210"/>
  <c r="BE210"/>
  <c r="BF210"/>
  <c r="BG210"/>
  <c r="D211"/>
  <c r="E211"/>
  <c r="F211"/>
  <c r="G211"/>
  <c r="H211"/>
  <c r="Q211"/>
  <c r="Y211"/>
  <c r="AN211"/>
  <c r="AO211"/>
  <c r="AP211"/>
  <c r="AQ211"/>
  <c r="AU211"/>
  <c r="AV211"/>
  <c r="AW211"/>
  <c r="AX211"/>
  <c r="BB211"/>
  <c r="BE211"/>
  <c r="BF211"/>
  <c r="BG211"/>
  <c r="D212"/>
  <c r="E212"/>
  <c r="F212"/>
  <c r="G212"/>
  <c r="H212"/>
  <c r="Q212"/>
  <c r="Y212"/>
  <c r="AN212"/>
  <c r="AO212"/>
  <c r="AP212"/>
  <c r="AQ212"/>
  <c r="AU212"/>
  <c r="AV212"/>
  <c r="AW212"/>
  <c r="AX212"/>
  <c r="BB212"/>
  <c r="BE212"/>
  <c r="BF212"/>
  <c r="BG212"/>
  <c r="D213"/>
  <c r="E213"/>
  <c r="F213"/>
  <c r="G213"/>
  <c r="H213"/>
  <c r="Q213"/>
  <c r="Y213"/>
  <c r="AN213"/>
  <c r="AO213"/>
  <c r="AP213"/>
  <c r="AQ213"/>
  <c r="AU213"/>
  <c r="AV213"/>
  <c r="AW213"/>
  <c r="AX213"/>
  <c r="BB213"/>
  <c r="BE213"/>
  <c r="BF213"/>
  <c r="BG213"/>
  <c r="D214"/>
  <c r="E214"/>
  <c r="F214"/>
  <c r="G214"/>
  <c r="H214"/>
  <c r="Q214"/>
  <c r="Y214"/>
  <c r="AN214"/>
  <c r="AO214"/>
  <c r="AP214"/>
  <c r="AQ214"/>
  <c r="AU214"/>
  <c r="AV214"/>
  <c r="AW214"/>
  <c r="AX214"/>
  <c r="BB214"/>
  <c r="BE214"/>
  <c r="BF214"/>
  <c r="BG214"/>
  <c r="D215"/>
  <c r="E215"/>
  <c r="F215"/>
  <c r="G215"/>
  <c r="H215"/>
  <c r="Q215"/>
  <c r="Y215"/>
  <c r="AN215"/>
  <c r="AO215"/>
  <c r="AP215"/>
  <c r="AQ215"/>
  <c r="AU215"/>
  <c r="AV215"/>
  <c r="AW215"/>
  <c r="AX215"/>
  <c r="BB215"/>
  <c r="BE215"/>
  <c r="BF215"/>
  <c r="BG215"/>
  <c r="D216"/>
  <c r="E216"/>
  <c r="F216"/>
  <c r="G216"/>
  <c r="H216"/>
  <c r="Q216"/>
  <c r="Y216"/>
  <c r="AN216"/>
  <c r="AO216"/>
  <c r="AP216"/>
  <c r="AQ216"/>
  <c r="AU216"/>
  <c r="AV216"/>
  <c r="AW216"/>
  <c r="AX216"/>
  <c r="BB216"/>
  <c r="BE216"/>
  <c r="BF216"/>
  <c r="BG216"/>
  <c r="D217"/>
  <c r="E217"/>
  <c r="F217"/>
  <c r="G217"/>
  <c r="H217"/>
  <c r="Q217"/>
  <c r="Y217"/>
  <c r="AN217"/>
  <c r="AO217"/>
  <c r="AP217"/>
  <c r="AQ217"/>
  <c r="AU217"/>
  <c r="AV217"/>
  <c r="AW217"/>
  <c r="AX217"/>
  <c r="BB217"/>
  <c r="BE217"/>
  <c r="BF217"/>
  <c r="BG217"/>
  <c r="D218"/>
  <c r="E218"/>
  <c r="F218"/>
  <c r="G218"/>
  <c r="H218"/>
  <c r="Q218"/>
  <c r="Y218"/>
  <c r="AN218"/>
  <c r="AO218"/>
  <c r="AP218"/>
  <c r="AQ218"/>
  <c r="AU218"/>
  <c r="AV218"/>
  <c r="AW218"/>
  <c r="AX218"/>
  <c r="BB218"/>
  <c r="BE218"/>
  <c r="BF218"/>
  <c r="BG218"/>
  <c r="D219"/>
  <c r="E219"/>
  <c r="F219"/>
  <c r="G219"/>
  <c r="H219"/>
  <c r="Q219"/>
  <c r="Y219"/>
  <c r="AN219"/>
  <c r="AO219"/>
  <c r="AP219"/>
  <c r="AQ219"/>
  <c r="AU219"/>
  <c r="AV219"/>
  <c r="AW219"/>
  <c r="AX219"/>
  <c r="BB219"/>
  <c r="BE219"/>
  <c r="BF219"/>
  <c r="BG219"/>
  <c r="D220"/>
  <c r="E220"/>
  <c r="F220"/>
  <c r="G220"/>
  <c r="H220"/>
  <c r="Q220"/>
  <c r="Y220"/>
  <c r="AN220"/>
  <c r="AO220"/>
  <c r="AP220"/>
  <c r="AQ220"/>
  <c r="AU220"/>
  <c r="AV220"/>
  <c r="AW220"/>
  <c r="AX220"/>
  <c r="BB220"/>
  <c r="BE220"/>
  <c r="BF220"/>
  <c r="BG220"/>
  <c r="D221"/>
  <c r="E221"/>
  <c r="F221"/>
  <c r="G221"/>
  <c r="H221"/>
  <c r="Q221"/>
  <c r="Y221"/>
  <c r="AN221"/>
  <c r="AO221"/>
  <c r="AP221"/>
  <c r="AQ221"/>
  <c r="AU221"/>
  <c r="AV221"/>
  <c r="AW221"/>
  <c r="AX221"/>
  <c r="BB221"/>
  <c r="BE221"/>
  <c r="BF221"/>
  <c r="BG221"/>
  <c r="D222"/>
  <c r="E222"/>
  <c r="F222"/>
  <c r="G222"/>
  <c r="H222"/>
  <c r="Q222"/>
  <c r="Y222"/>
  <c r="AN222"/>
  <c r="AO222"/>
  <c r="AP222"/>
  <c r="AQ222"/>
  <c r="AU222"/>
  <c r="AV222"/>
  <c r="AW222"/>
  <c r="AX222"/>
  <c r="BB222"/>
  <c r="BE222"/>
  <c r="BF222"/>
  <c r="BG222"/>
  <c r="D223"/>
  <c r="E223"/>
  <c r="F223"/>
  <c r="G223"/>
  <c r="H223"/>
  <c r="Q223"/>
  <c r="Y223"/>
  <c r="AN223"/>
  <c r="AO223"/>
  <c r="AP223"/>
  <c r="AQ223"/>
  <c r="AU223"/>
  <c r="AV223"/>
  <c r="AW223"/>
  <c r="AX223"/>
  <c r="BB223"/>
  <c r="BE223"/>
  <c r="BF223"/>
  <c r="BG223"/>
  <c r="D224"/>
  <c r="E224"/>
  <c r="F224"/>
  <c r="G224"/>
  <c r="H224"/>
  <c r="Q224"/>
  <c r="Y224"/>
  <c r="AN224"/>
  <c r="AO224"/>
  <c r="AP224"/>
  <c r="AQ224"/>
  <c r="AU224"/>
  <c r="AV224"/>
  <c r="AW224"/>
  <c r="AX224"/>
  <c r="BB224"/>
  <c r="BE224"/>
  <c r="BF224"/>
  <c r="BG224"/>
  <c r="D225"/>
  <c r="E225"/>
  <c r="F225"/>
  <c r="G225"/>
  <c r="H225"/>
  <c r="Q225"/>
  <c r="Y225"/>
  <c r="AN225"/>
  <c r="AO225"/>
  <c r="AP225"/>
  <c r="AQ225"/>
  <c r="AU225"/>
  <c r="AV225"/>
  <c r="AW225"/>
  <c r="AX225"/>
  <c r="BB225"/>
  <c r="BE225"/>
  <c r="BF225"/>
  <c r="BG225"/>
  <c r="D226"/>
  <c r="E226"/>
  <c r="F226"/>
  <c r="G226"/>
  <c r="H226"/>
  <c r="Q226"/>
  <c r="Y226"/>
  <c r="AN226"/>
  <c r="AO226"/>
  <c r="AP226"/>
  <c r="AQ226"/>
  <c r="AU226"/>
  <c r="AV226"/>
  <c r="AW226"/>
  <c r="AX226"/>
  <c r="BB226"/>
  <c r="BE226"/>
  <c r="BF226"/>
  <c r="BG226"/>
  <c r="D227"/>
  <c r="E227"/>
  <c r="F227"/>
  <c r="G227"/>
  <c r="H227"/>
  <c r="Q227"/>
  <c r="Y227"/>
  <c r="AN227"/>
  <c r="AO227"/>
  <c r="AP227"/>
  <c r="AQ227"/>
  <c r="AU227"/>
  <c r="AV227"/>
  <c r="AW227"/>
  <c r="AX227"/>
  <c r="BB227"/>
  <c r="BE227"/>
  <c r="BF227"/>
  <c r="BG227"/>
  <c r="D228"/>
  <c r="E228"/>
  <c r="F228"/>
  <c r="G228"/>
  <c r="H228"/>
  <c r="Q228"/>
  <c r="Y228"/>
  <c r="AN228"/>
  <c r="AO228"/>
  <c r="AP228"/>
  <c r="AQ228"/>
  <c r="AU228"/>
  <c r="AV228"/>
  <c r="AW228"/>
  <c r="AX228"/>
  <c r="BB228"/>
  <c r="BE228"/>
  <c r="BF228"/>
  <c r="BG228"/>
  <c r="D229"/>
  <c r="E229"/>
  <c r="F229"/>
  <c r="G229"/>
  <c r="H229"/>
  <c r="Q229"/>
  <c r="Y229"/>
  <c r="AN229"/>
  <c r="AO229"/>
  <c r="AP229"/>
  <c r="AQ229"/>
  <c r="AU229"/>
  <c r="AV229"/>
  <c r="AW229"/>
  <c r="AX229"/>
  <c r="BB229"/>
  <c r="BE229"/>
  <c r="BF229"/>
  <c r="BG229"/>
  <c r="D230"/>
  <c r="E230"/>
  <c r="F230"/>
  <c r="G230"/>
  <c r="H230"/>
  <c r="Q230"/>
  <c r="Y230"/>
  <c r="AN230"/>
  <c r="AO230"/>
  <c r="AP230"/>
  <c r="AQ230"/>
  <c r="AU230"/>
  <c r="AV230"/>
  <c r="AW230"/>
  <c r="AX230"/>
  <c r="BB230"/>
  <c r="BE230"/>
  <c r="BF230"/>
  <c r="BG230"/>
  <c r="D231"/>
  <c r="E231"/>
  <c r="F231"/>
  <c r="G231"/>
  <c r="H231"/>
  <c r="Q231"/>
  <c r="Y231"/>
  <c r="AN231"/>
  <c r="AO231"/>
  <c r="AP231"/>
  <c r="AQ231"/>
  <c r="AU231"/>
  <c r="AV231"/>
  <c r="AW231"/>
  <c r="AX231"/>
  <c r="BB231"/>
  <c r="BE231"/>
  <c r="BF231"/>
  <c r="BG231"/>
  <c r="D232"/>
  <c r="E232"/>
  <c r="F232"/>
  <c r="G232"/>
  <c r="H232"/>
  <c r="Q232"/>
  <c r="Y232"/>
  <c r="AN232"/>
  <c r="AO232"/>
  <c r="AP232"/>
  <c r="AQ232"/>
  <c r="AU232"/>
  <c r="AV232"/>
  <c r="AW232"/>
  <c r="AX232"/>
  <c r="BB232"/>
  <c r="BE232"/>
  <c r="BF232"/>
  <c r="BG232"/>
  <c r="D233"/>
  <c r="E233"/>
  <c r="F233"/>
  <c r="G233"/>
  <c r="H233"/>
  <c r="Q233"/>
  <c r="Y233"/>
  <c r="AN233"/>
  <c r="AO233"/>
  <c r="AP233"/>
  <c r="AQ233"/>
  <c r="AU233"/>
  <c r="AV233"/>
  <c r="AW233"/>
  <c r="AX233"/>
  <c r="BB233"/>
  <c r="BE233"/>
  <c r="BF233"/>
  <c r="BG233"/>
  <c r="D234"/>
  <c r="E234"/>
  <c r="F234"/>
  <c r="G234"/>
  <c r="H234"/>
  <c r="Q234"/>
  <c r="Y234"/>
  <c r="AN234"/>
  <c r="AO234"/>
  <c r="AP234"/>
  <c r="AQ234"/>
  <c r="AU234"/>
  <c r="AV234"/>
  <c r="AW234"/>
  <c r="AX234"/>
  <c r="BB234"/>
  <c r="BE234"/>
  <c r="BF234"/>
  <c r="BG234"/>
  <c r="D235"/>
  <c r="E235"/>
  <c r="F235"/>
  <c r="G235"/>
  <c r="H235"/>
  <c r="Q235"/>
  <c r="Y235"/>
  <c r="AN235"/>
  <c r="AO235"/>
  <c r="AP235"/>
  <c r="AQ235"/>
  <c r="AU235"/>
  <c r="AV235"/>
  <c r="AW235"/>
  <c r="AX235"/>
  <c r="BB235"/>
  <c r="BE235"/>
  <c r="BF235"/>
  <c r="BG235"/>
  <c r="D236"/>
  <c r="E236"/>
  <c r="F236"/>
  <c r="G236"/>
  <c r="H236"/>
  <c r="Q236"/>
  <c r="Y236"/>
  <c r="AN236"/>
  <c r="AO236"/>
  <c r="AP236"/>
  <c r="AQ236"/>
  <c r="AU236"/>
  <c r="AV236"/>
  <c r="AW236"/>
  <c r="AX236"/>
  <c r="BB236"/>
  <c r="BE236"/>
  <c r="BF236"/>
  <c r="BG236"/>
  <c r="D237"/>
  <c r="E237"/>
  <c r="F237"/>
  <c r="G237"/>
  <c r="H237"/>
  <c r="Q237"/>
  <c r="Y237"/>
  <c r="AN237"/>
  <c r="AO237"/>
  <c r="AP237"/>
  <c r="AQ237"/>
  <c r="AU237"/>
  <c r="AV237"/>
  <c r="AW237"/>
  <c r="AX237"/>
  <c r="BB237"/>
  <c r="BE237"/>
  <c r="BF237"/>
  <c r="BG237"/>
  <c r="D238"/>
  <c r="E238"/>
  <c r="F238"/>
  <c r="G238"/>
  <c r="H238"/>
  <c r="Q238"/>
  <c r="Y238"/>
  <c r="AN238"/>
  <c r="AO238"/>
  <c r="AP238"/>
  <c r="AQ238"/>
  <c r="AU238"/>
  <c r="AV238"/>
  <c r="AW238"/>
  <c r="AX238"/>
  <c r="BB238"/>
  <c r="BE238"/>
  <c r="BF238"/>
  <c r="BG238"/>
  <c r="D239"/>
  <c r="E239"/>
  <c r="F239"/>
  <c r="G239"/>
  <c r="H239"/>
  <c r="Q239"/>
  <c r="Y239"/>
  <c r="AN239"/>
  <c r="AO239"/>
  <c r="AP239"/>
  <c r="AQ239"/>
  <c r="AU239"/>
  <c r="AV239"/>
  <c r="AW239"/>
  <c r="AX239"/>
  <c r="BB239"/>
  <c r="BE239"/>
  <c r="BF239"/>
  <c r="BG239"/>
  <c r="D240"/>
  <c r="E240"/>
  <c r="F240"/>
  <c r="G240"/>
  <c r="H240"/>
  <c r="Q240"/>
  <c r="Y240"/>
  <c r="AN240"/>
  <c r="AO240"/>
  <c r="AP240"/>
  <c r="AQ240"/>
  <c r="AU240"/>
  <c r="AV240"/>
  <c r="AW240"/>
  <c r="AX240"/>
  <c r="BB240"/>
  <c r="BE240"/>
  <c r="BF240"/>
  <c r="BG240"/>
  <c r="D241"/>
  <c r="E241"/>
  <c r="F241"/>
  <c r="G241"/>
  <c r="H241"/>
  <c r="Q241"/>
  <c r="Y241"/>
  <c r="AN241"/>
  <c r="AO241"/>
  <c r="AP241"/>
  <c r="AQ241"/>
  <c r="AU241"/>
  <c r="AV241"/>
  <c r="AW241"/>
  <c r="AX241"/>
  <c r="BB241"/>
  <c r="BE241"/>
  <c r="BF241"/>
  <c r="BG241"/>
  <c r="D242"/>
  <c r="E242"/>
  <c r="F242"/>
  <c r="G242"/>
  <c r="H242"/>
  <c r="Q242"/>
  <c r="Y242"/>
  <c r="AN242"/>
  <c r="AO242"/>
  <c r="AP242"/>
  <c r="AQ242"/>
  <c r="AU242"/>
  <c r="AV242"/>
  <c r="AW242"/>
  <c r="AX242"/>
  <c r="BB242"/>
  <c r="BE242"/>
  <c r="BF242"/>
  <c r="BG242"/>
  <c r="D243"/>
  <c r="E243"/>
  <c r="F243"/>
  <c r="G243"/>
  <c r="H243"/>
  <c r="Q243"/>
  <c r="Y243"/>
  <c r="AN243"/>
  <c r="AO243"/>
  <c r="AP243"/>
  <c r="AQ243"/>
  <c r="AU243"/>
  <c r="AV243"/>
  <c r="AW243"/>
  <c r="AX243"/>
  <c r="BB243"/>
  <c r="BE243"/>
  <c r="BF243"/>
  <c r="BG243"/>
  <c r="D244"/>
  <c r="E244"/>
  <c r="F244"/>
  <c r="G244"/>
  <c r="H244"/>
  <c r="Q244"/>
  <c r="Y244"/>
  <c r="AN244"/>
  <c r="AO244"/>
  <c r="AP244"/>
  <c r="AQ244"/>
  <c r="AU244"/>
  <c r="AV244"/>
  <c r="AW244"/>
  <c r="AX244"/>
  <c r="BB244"/>
  <c r="BE244"/>
  <c r="BF244"/>
  <c r="BG244"/>
  <c r="D245"/>
  <c r="E245"/>
  <c r="F245"/>
  <c r="G245"/>
  <c r="H245"/>
  <c r="Q245"/>
  <c r="Y245"/>
  <c r="AN245"/>
  <c r="AO245"/>
  <c r="AP245"/>
  <c r="AQ245"/>
  <c r="AU245"/>
  <c r="AV245"/>
  <c r="AW245"/>
  <c r="AX245"/>
  <c r="BB245"/>
  <c r="BE245"/>
  <c r="BF245"/>
  <c r="BG245"/>
  <c r="D246"/>
  <c r="E246"/>
  <c r="F246"/>
  <c r="G246"/>
  <c r="H246"/>
  <c r="Q246"/>
  <c r="Y246"/>
  <c r="AN246"/>
  <c r="AO246"/>
  <c r="AP246"/>
  <c r="AQ246"/>
  <c r="AU246"/>
  <c r="AV246"/>
  <c r="AW246"/>
  <c r="AX246"/>
  <c r="BB246"/>
  <c r="BE246"/>
  <c r="BF246"/>
  <c r="BG246"/>
  <c r="D247"/>
  <c r="E247"/>
  <c r="F247"/>
  <c r="G247"/>
  <c r="H247"/>
  <c r="Q247"/>
  <c r="Y247"/>
  <c r="AN247"/>
  <c r="AO247"/>
  <c r="AP247"/>
  <c r="AQ247"/>
  <c r="AU247"/>
  <c r="AV247"/>
  <c r="AW247"/>
  <c r="AX247"/>
  <c r="BB247"/>
  <c r="BE247"/>
  <c r="BF247"/>
  <c r="BG247"/>
  <c r="D248"/>
  <c r="E248"/>
  <c r="F248"/>
  <c r="G248"/>
  <c r="H248"/>
  <c r="Q248"/>
  <c r="Y248"/>
  <c r="AN248"/>
  <c r="AO248"/>
  <c r="AP248"/>
  <c r="AQ248"/>
  <c r="AU248"/>
  <c r="AV248"/>
  <c r="AW248"/>
  <c r="AX248"/>
  <c r="BB248"/>
  <c r="BE248"/>
  <c r="BF248"/>
  <c r="BG248"/>
  <c r="D249"/>
  <c r="E249"/>
  <c r="F249"/>
  <c r="G249"/>
  <c r="H249"/>
  <c r="Q249"/>
  <c r="Y249"/>
  <c r="AN249"/>
  <c r="AO249"/>
  <c r="AP249"/>
  <c r="AQ249"/>
  <c r="AU249"/>
  <c r="AV249"/>
  <c r="AW249"/>
  <c r="AX249"/>
  <c r="BB249"/>
  <c r="BE249"/>
  <c r="BF249"/>
  <c r="BG249"/>
  <c r="D250"/>
  <c r="E250"/>
  <c r="F250"/>
  <c r="G250"/>
  <c r="H250"/>
  <c r="Q250"/>
  <c r="Y250"/>
  <c r="AN250"/>
  <c r="AO250"/>
  <c r="AP250"/>
  <c r="AQ250"/>
  <c r="AU250"/>
  <c r="AV250"/>
  <c r="AW250"/>
  <c r="AX250"/>
  <c r="BB250"/>
  <c r="BE250"/>
  <c r="BF250"/>
  <c r="BG250"/>
  <c r="D251"/>
  <c r="E251"/>
  <c r="F251"/>
  <c r="G251"/>
  <c r="H251"/>
  <c r="Q251"/>
  <c r="Y251"/>
  <c r="AN251"/>
  <c r="AO251"/>
  <c r="AP251"/>
  <c r="AQ251"/>
  <c r="AU251"/>
  <c r="AV251"/>
  <c r="AW251"/>
  <c r="AX251"/>
  <c r="BB251"/>
  <c r="BE251"/>
  <c r="BF251"/>
  <c r="BG251"/>
  <c r="D252"/>
  <c r="E252"/>
  <c r="F252"/>
  <c r="G252"/>
  <c r="H252"/>
  <c r="Q252"/>
  <c r="Y252"/>
  <c r="AN252"/>
  <c r="AO252"/>
  <c r="AP252"/>
  <c r="AQ252"/>
  <c r="AU252"/>
  <c r="AV252"/>
  <c r="AW252"/>
  <c r="AX252"/>
  <c r="BB252"/>
  <c r="BE252"/>
  <c r="BF252"/>
  <c r="BG252"/>
  <c r="D253"/>
  <c r="E253"/>
  <c r="F253"/>
  <c r="G253"/>
  <c r="H253"/>
  <c r="Q253"/>
  <c r="Y253"/>
  <c r="AN253"/>
  <c r="AO253"/>
  <c r="AP253"/>
  <c r="AQ253"/>
  <c r="AU253"/>
  <c r="AV253"/>
  <c r="AW253"/>
  <c r="AX253"/>
  <c r="BB253"/>
  <c r="BE253"/>
  <c r="BF253"/>
  <c r="BG253"/>
  <c r="D254"/>
  <c r="E254"/>
  <c r="F254"/>
  <c r="G254"/>
  <c r="H254"/>
  <c r="Q254"/>
  <c r="Y254"/>
  <c r="AN254"/>
  <c r="AO254"/>
  <c r="AP254"/>
  <c r="AQ254"/>
  <c r="AU254"/>
  <c r="AV254"/>
  <c r="AW254"/>
  <c r="AX254"/>
  <c r="BB254"/>
  <c r="BE254"/>
  <c r="BF254"/>
  <c r="BG254"/>
  <c r="D255"/>
  <c r="E255"/>
  <c r="F255"/>
  <c r="G255"/>
  <c r="H255"/>
  <c r="Q255"/>
  <c r="Y255"/>
  <c r="AN255"/>
  <c r="AO255"/>
  <c r="AP255"/>
  <c r="AQ255"/>
  <c r="AU255"/>
  <c r="AV255"/>
  <c r="AW255"/>
  <c r="AX255"/>
  <c r="BB255"/>
  <c r="BE255"/>
  <c r="BF255"/>
  <c r="BG255"/>
  <c r="D256"/>
  <c r="E256"/>
  <c r="F256"/>
  <c r="G256"/>
  <c r="H256"/>
  <c r="Q256"/>
  <c r="Y256"/>
  <c r="AN256"/>
  <c r="AO256"/>
  <c r="AP256"/>
  <c r="AQ256"/>
  <c r="AU256"/>
  <c r="AV256"/>
  <c r="AW256"/>
  <c r="AX256"/>
  <c r="BB256"/>
  <c r="BE256"/>
  <c r="BF256"/>
  <c r="BG256"/>
  <c r="D257"/>
  <c r="E257"/>
  <c r="F257"/>
  <c r="G257"/>
  <c r="H257"/>
  <c r="Q257"/>
  <c r="Y257"/>
  <c r="AN257"/>
  <c r="AO257"/>
  <c r="AP257"/>
  <c r="AQ257"/>
  <c r="AU257"/>
  <c r="AV257"/>
  <c r="AW257"/>
  <c r="AX257"/>
  <c r="BB257"/>
  <c r="BE257"/>
  <c r="BF257"/>
  <c r="BG257"/>
  <c r="D258"/>
  <c r="E258"/>
  <c r="F258"/>
  <c r="G258"/>
  <c r="H258"/>
  <c r="Q258"/>
  <c r="Y258"/>
  <c r="AN258"/>
  <c r="AO258"/>
  <c r="AP258"/>
  <c r="AQ258"/>
  <c r="AU258"/>
  <c r="AV258"/>
  <c r="AW258"/>
  <c r="AX258"/>
  <c r="BB258"/>
  <c r="BE258"/>
  <c r="BF258"/>
  <c r="BG258"/>
  <c r="D259"/>
  <c r="E259"/>
  <c r="F259"/>
  <c r="G259"/>
  <c r="H259"/>
  <c r="Q259"/>
  <c r="Y259"/>
  <c r="AN259"/>
  <c r="AO259"/>
  <c r="AP259"/>
  <c r="AQ259"/>
  <c r="AU259"/>
  <c r="AV259"/>
  <c r="AW259"/>
  <c r="AX259"/>
  <c r="BB259"/>
  <c r="BE259"/>
  <c r="BF259"/>
  <c r="BG259"/>
  <c r="D260"/>
  <c r="E260"/>
  <c r="F260"/>
  <c r="G260"/>
  <c r="H260"/>
  <c r="Q260"/>
  <c r="Y260"/>
  <c r="AN260"/>
  <c r="AO260"/>
  <c r="AP260"/>
  <c r="AQ260"/>
  <c r="AU260"/>
  <c r="AV260"/>
  <c r="AW260"/>
  <c r="AX260"/>
  <c r="BB260"/>
  <c r="BE260"/>
  <c r="BF260"/>
  <c r="BG260"/>
  <c r="D261"/>
  <c r="E261"/>
  <c r="F261"/>
  <c r="G261"/>
  <c r="H261"/>
  <c r="Q261"/>
  <c r="Y261"/>
  <c r="AN261"/>
  <c r="AO261"/>
  <c r="AP261"/>
  <c r="AQ261"/>
  <c r="AU261"/>
  <c r="AV261"/>
  <c r="AW261"/>
  <c r="AX261"/>
  <c r="BB261"/>
  <c r="BE261"/>
  <c r="BF261"/>
  <c r="BG261"/>
  <c r="D262"/>
  <c r="E262"/>
  <c r="F262"/>
  <c r="G262"/>
  <c r="H262"/>
  <c r="Q262"/>
  <c r="Y262"/>
  <c r="AN262"/>
  <c r="AO262"/>
  <c r="AP262"/>
  <c r="AQ262"/>
  <c r="AU262"/>
  <c r="AV262"/>
  <c r="AW262"/>
  <c r="AX262"/>
  <c r="BB262"/>
  <c r="BE262"/>
  <c r="BF262"/>
  <c r="BG262"/>
  <c r="D263"/>
  <c r="E263"/>
  <c r="F263"/>
  <c r="G263"/>
  <c r="H263"/>
  <c r="Q263"/>
  <c r="Y263"/>
  <c r="AN263"/>
  <c r="AO263"/>
  <c r="AP263"/>
  <c r="AQ263"/>
  <c r="AU263"/>
  <c r="AV263"/>
  <c r="AW263"/>
  <c r="AX263"/>
  <c r="BB263"/>
  <c r="BE263"/>
  <c r="BF263"/>
  <c r="BG263"/>
  <c r="D264"/>
  <c r="E264"/>
  <c r="F264"/>
  <c r="G264"/>
  <c r="H264"/>
  <c r="Q264"/>
  <c r="Y264"/>
  <c r="AN264"/>
  <c r="AO264"/>
  <c r="AP264"/>
  <c r="AQ264"/>
  <c r="AU264"/>
  <c r="AV264"/>
  <c r="AW264"/>
  <c r="AX264"/>
  <c r="BB264"/>
  <c r="BE264"/>
  <c r="BF264"/>
  <c r="BG264"/>
  <c r="D265"/>
  <c r="E265"/>
  <c r="F265"/>
  <c r="G265"/>
  <c r="H265"/>
  <c r="Q265"/>
  <c r="Y265"/>
  <c r="AN265"/>
  <c r="AO265"/>
  <c r="AP265"/>
  <c r="AQ265"/>
  <c r="AU265"/>
  <c r="AV265"/>
  <c r="AW265"/>
  <c r="AX265"/>
  <c r="BB265"/>
  <c r="BE265"/>
  <c r="BF265"/>
  <c r="BG265"/>
  <c r="D266"/>
  <c r="E266"/>
  <c r="F266"/>
  <c r="G266"/>
  <c r="H266"/>
  <c r="Q266"/>
  <c r="Y266"/>
  <c r="AN266"/>
  <c r="AO266"/>
  <c r="AP266"/>
  <c r="AQ266"/>
  <c r="AU266"/>
  <c r="AV266"/>
  <c r="AW266"/>
  <c r="AX266"/>
  <c r="BB266"/>
  <c r="BE266"/>
  <c r="BF266"/>
  <c r="BG266"/>
  <c r="D267"/>
  <c r="E267"/>
  <c r="F267"/>
  <c r="G267"/>
  <c r="H267"/>
  <c r="Q267"/>
  <c r="Y267"/>
  <c r="AN267"/>
  <c r="AO267"/>
  <c r="AP267"/>
  <c r="AQ267"/>
  <c r="AU267"/>
  <c r="AV267"/>
  <c r="AW267"/>
  <c r="AX267"/>
  <c r="BB267"/>
  <c r="BE267"/>
  <c r="BF267"/>
  <c r="BG267"/>
  <c r="D268"/>
  <c r="E268"/>
  <c r="F268"/>
  <c r="G268"/>
  <c r="H268"/>
  <c r="Q268"/>
  <c r="Y268"/>
  <c r="AN268"/>
  <c r="AO268"/>
  <c r="AP268"/>
  <c r="AQ268"/>
  <c r="AU268"/>
  <c r="AV268"/>
  <c r="AW268"/>
  <c r="AX268"/>
  <c r="BB268"/>
  <c r="BE268"/>
  <c r="BF268"/>
  <c r="BG268"/>
  <c r="D269"/>
  <c r="E269"/>
  <c r="F269"/>
  <c r="G269"/>
  <c r="H269"/>
  <c r="Q269"/>
  <c r="Y269"/>
  <c r="AN269"/>
  <c r="AO269"/>
  <c r="AP269"/>
  <c r="AQ269"/>
  <c r="AU269"/>
  <c r="AV269"/>
  <c r="AW269"/>
  <c r="AX269"/>
  <c r="BB269"/>
  <c r="BE269"/>
  <c r="BF269"/>
  <c r="BG269"/>
  <c r="D270"/>
  <c r="E270"/>
  <c r="F270"/>
  <c r="G270"/>
  <c r="H270"/>
  <c r="Q270"/>
  <c r="Y270"/>
  <c r="AN270"/>
  <c r="AO270"/>
  <c r="AP270"/>
  <c r="AQ270"/>
  <c r="AU270"/>
  <c r="AV270"/>
  <c r="AW270"/>
  <c r="AX270"/>
  <c r="BB270"/>
  <c r="BE270"/>
  <c r="BF270"/>
  <c r="BG270"/>
  <c r="D271"/>
  <c r="E271"/>
  <c r="F271"/>
  <c r="G271"/>
  <c r="H271"/>
  <c r="Q271"/>
  <c r="Y271"/>
  <c r="AN271"/>
  <c r="AO271"/>
  <c r="AP271"/>
  <c r="AQ271"/>
  <c r="AU271"/>
  <c r="AV271"/>
  <c r="AW271"/>
  <c r="AX271"/>
  <c r="BB271"/>
  <c r="BE271"/>
  <c r="BF271"/>
  <c r="BG271"/>
  <c r="D272"/>
  <c r="E272"/>
  <c r="F272"/>
  <c r="G272"/>
  <c r="H272"/>
  <c r="Q272"/>
  <c r="Y272"/>
  <c r="AN272"/>
  <c r="AO272"/>
  <c r="AP272"/>
  <c r="AQ272"/>
  <c r="AU272"/>
  <c r="AV272"/>
  <c r="AW272"/>
  <c r="AX272"/>
  <c r="BB272"/>
  <c r="BE272"/>
  <c r="BF272"/>
  <c r="BG272"/>
  <c r="D273"/>
  <c r="E273"/>
  <c r="F273"/>
  <c r="G273"/>
  <c r="H273"/>
  <c r="Q273"/>
  <c r="Y273"/>
  <c r="AN273"/>
  <c r="AO273"/>
  <c r="AP273"/>
  <c r="AQ273"/>
  <c r="AU273"/>
  <c r="AV273"/>
  <c r="AW273"/>
  <c r="AX273"/>
  <c r="BB273"/>
  <c r="BE273"/>
  <c r="BF273"/>
  <c r="BG273"/>
  <c r="D274"/>
  <c r="E274"/>
  <c r="F274"/>
  <c r="G274"/>
  <c r="H274"/>
  <c r="Q274"/>
  <c r="Y274"/>
  <c r="AN274"/>
  <c r="AO274"/>
  <c r="AP274"/>
  <c r="AQ274"/>
  <c r="AU274"/>
  <c r="AV274"/>
  <c r="AW274"/>
  <c r="AX274"/>
  <c r="BB274"/>
  <c r="BE274"/>
  <c r="BF274"/>
  <c r="BG274"/>
  <c r="D275"/>
  <c r="E275"/>
  <c r="F275"/>
  <c r="G275"/>
  <c r="H275"/>
  <c r="Q275"/>
  <c r="Y275"/>
  <c r="AN275"/>
  <c r="AO275"/>
  <c r="AP275"/>
  <c r="AQ275"/>
  <c r="AU275"/>
  <c r="AV275"/>
  <c r="AW275"/>
  <c r="AX275"/>
  <c r="BB275"/>
  <c r="BE275"/>
  <c r="BF275"/>
  <c r="BG275"/>
  <c r="D276"/>
  <c r="E276"/>
  <c r="F276"/>
  <c r="G276"/>
  <c r="H276"/>
  <c r="Q276"/>
  <c r="Y276"/>
  <c r="AN276"/>
  <c r="AO276"/>
  <c r="AP276"/>
  <c r="AQ276"/>
  <c r="AU276"/>
  <c r="AV276"/>
  <c r="AW276"/>
  <c r="AX276"/>
  <c r="BB276"/>
  <c r="BE276"/>
  <c r="BF276"/>
  <c r="BG276"/>
  <c r="D277"/>
  <c r="E277"/>
  <c r="F277"/>
  <c r="G277"/>
  <c r="H277"/>
  <c r="Q277"/>
  <c r="Y277"/>
  <c r="AN277"/>
  <c r="AO277"/>
  <c r="AP277"/>
  <c r="AQ277"/>
  <c r="AU277"/>
  <c r="AV277"/>
  <c r="AW277"/>
  <c r="AX277"/>
  <c r="BB277"/>
  <c r="BE277"/>
  <c r="BF277"/>
  <c r="BG277"/>
  <c r="D278"/>
  <c r="E278"/>
  <c r="F278"/>
  <c r="G278"/>
  <c r="H278"/>
  <c r="Q278"/>
  <c r="Y278"/>
  <c r="AN278"/>
  <c r="AO278"/>
  <c r="AP278"/>
  <c r="AQ278"/>
  <c r="AU278"/>
  <c r="AV278"/>
  <c r="AW278"/>
  <c r="AX278"/>
  <c r="BB278"/>
  <c r="BE278"/>
  <c r="BF278"/>
  <c r="BG278"/>
  <c r="D279"/>
  <c r="E279"/>
  <c r="F279"/>
  <c r="G279"/>
  <c r="H279"/>
  <c r="Q279"/>
  <c r="Y279"/>
  <c r="AN279"/>
  <c r="AO279"/>
  <c r="AP279"/>
  <c r="AQ279"/>
  <c r="AU279"/>
  <c r="AV279"/>
  <c r="AW279"/>
  <c r="AX279"/>
  <c r="BB279"/>
  <c r="BE279"/>
  <c r="BF279"/>
  <c r="BG279"/>
  <c r="D280"/>
  <c r="E280"/>
  <c r="F280"/>
  <c r="G280"/>
  <c r="H280"/>
  <c r="Q280"/>
  <c r="Y280"/>
  <c r="AN280"/>
  <c r="AO280"/>
  <c r="AP280"/>
  <c r="AQ280"/>
  <c r="AU280"/>
  <c r="AV280"/>
  <c r="AW280"/>
  <c r="AX280"/>
  <c r="BB280"/>
  <c r="BE280"/>
  <c r="BF280"/>
  <c r="BG280"/>
  <c r="D281"/>
  <c r="E281"/>
  <c r="F281"/>
  <c r="G281"/>
  <c r="H281"/>
  <c r="Q281"/>
  <c r="Y281"/>
  <c r="AN281"/>
  <c r="AO281"/>
  <c r="AP281"/>
  <c r="AQ281"/>
  <c r="AU281"/>
  <c r="AV281"/>
  <c r="AW281"/>
  <c r="AX281"/>
  <c r="BB281"/>
  <c r="BE281"/>
  <c r="BF281"/>
  <c r="BG281"/>
  <c r="D282"/>
  <c r="E282"/>
  <c r="F282"/>
  <c r="G282"/>
  <c r="H282"/>
  <c r="Q282"/>
  <c r="Y282"/>
  <c r="AN282"/>
  <c r="AO282"/>
  <c r="AP282"/>
  <c r="AQ282"/>
  <c r="AU282"/>
  <c r="AV282"/>
  <c r="AW282"/>
  <c r="AX282"/>
  <c r="BB282"/>
  <c r="BE282"/>
  <c r="BF282"/>
  <c r="BG282"/>
  <c r="D283"/>
  <c r="E283"/>
  <c r="F283"/>
  <c r="G283"/>
  <c r="H283"/>
  <c r="Q283"/>
  <c r="Y283"/>
  <c r="AN283"/>
  <c r="AO283"/>
  <c r="AP283"/>
  <c r="AQ283"/>
  <c r="AU283"/>
  <c r="AV283"/>
  <c r="AW283"/>
  <c r="AX283"/>
  <c r="BB283"/>
  <c r="BE283"/>
  <c r="BF283"/>
  <c r="BG283"/>
  <c r="D284"/>
  <c r="E284"/>
  <c r="F284"/>
  <c r="G284"/>
  <c r="H284"/>
  <c r="Q284"/>
  <c r="Y284"/>
  <c r="AN284"/>
  <c r="AO284"/>
  <c r="AP284"/>
  <c r="AQ284"/>
  <c r="AU284"/>
  <c r="AV284"/>
  <c r="AW284"/>
  <c r="AX284"/>
  <c r="BB284"/>
  <c r="BE284"/>
  <c r="BF284"/>
  <c r="BG284"/>
  <c r="D285"/>
  <c r="E285"/>
  <c r="F285"/>
  <c r="G285"/>
  <c r="H285"/>
  <c r="Q285"/>
  <c r="Y285"/>
  <c r="AN285"/>
  <c r="AO285"/>
  <c r="AP285"/>
  <c r="AQ285"/>
  <c r="AU285"/>
  <c r="AV285"/>
  <c r="AW285"/>
  <c r="AX285"/>
  <c r="BB285"/>
  <c r="BE285"/>
  <c r="BF285"/>
  <c r="BG285"/>
  <c r="D286"/>
  <c r="E286"/>
  <c r="F286"/>
  <c r="G286"/>
  <c r="H286"/>
  <c r="Q286"/>
  <c r="Y286"/>
  <c r="AN286"/>
  <c r="AO286"/>
  <c r="AP286"/>
  <c r="AQ286"/>
  <c r="AU286"/>
  <c r="AV286"/>
  <c r="AW286"/>
  <c r="AX286"/>
  <c r="BB286"/>
  <c r="BE286"/>
  <c r="BF286"/>
  <c r="BG286"/>
  <c r="D287"/>
  <c r="E287"/>
  <c r="F287"/>
  <c r="G287"/>
  <c r="H287"/>
  <c r="Q287"/>
  <c r="Y287"/>
  <c r="AN287"/>
  <c r="AO287"/>
  <c r="AP287"/>
  <c r="AQ287"/>
  <c r="AU287"/>
  <c r="AV287"/>
  <c r="AW287"/>
  <c r="AX287"/>
  <c r="BB287"/>
  <c r="BE287"/>
  <c r="BF287"/>
  <c r="BG287"/>
  <c r="D288"/>
  <c r="E288"/>
  <c r="F288"/>
  <c r="G288"/>
  <c r="H288"/>
  <c r="Q288"/>
  <c r="Y288"/>
  <c r="AN288"/>
  <c r="AO288"/>
  <c r="AP288"/>
  <c r="AQ288"/>
  <c r="AU288"/>
  <c r="AV288"/>
  <c r="AW288"/>
  <c r="AX288"/>
  <c r="BB288"/>
  <c r="BE288"/>
  <c r="BF288"/>
  <c r="BG288"/>
  <c r="D289"/>
  <c r="E289"/>
  <c r="F289"/>
  <c r="G289"/>
  <c r="H289"/>
  <c r="Q289"/>
  <c r="Y289"/>
  <c r="AN289"/>
  <c r="AO289"/>
  <c r="AP289"/>
  <c r="AQ289"/>
  <c r="AU289"/>
  <c r="AV289"/>
  <c r="AW289"/>
  <c r="AX289"/>
  <c r="BB289"/>
  <c r="BE289"/>
  <c r="BF289"/>
  <c r="BG289"/>
  <c r="D290"/>
  <c r="E290"/>
  <c r="F290"/>
  <c r="G290"/>
  <c r="H290"/>
  <c r="Q290"/>
  <c r="Y290"/>
  <c r="AN290"/>
  <c r="AO290"/>
  <c r="AP290"/>
  <c r="AQ290"/>
  <c r="AU290"/>
  <c r="AV290"/>
  <c r="AW290"/>
  <c r="AX290"/>
  <c r="BB290"/>
  <c r="BE290"/>
  <c r="BF290"/>
  <c r="BG290"/>
  <c r="D291"/>
  <c r="E291"/>
  <c r="F291"/>
  <c r="G291"/>
  <c r="H291"/>
  <c r="Q291"/>
  <c r="Y291"/>
  <c r="AN291"/>
  <c r="AO291"/>
  <c r="AP291"/>
  <c r="AQ291"/>
  <c r="AU291"/>
  <c r="AV291"/>
  <c r="AW291"/>
  <c r="AX291"/>
  <c r="BB291"/>
  <c r="BE291"/>
  <c r="BF291"/>
  <c r="BG291"/>
  <c r="D292"/>
  <c r="E292"/>
  <c r="F292"/>
  <c r="G292"/>
  <c r="H292"/>
  <c r="Q292"/>
  <c r="Y292"/>
  <c r="AN292"/>
  <c r="AO292"/>
  <c r="AP292"/>
  <c r="AQ292"/>
  <c r="AU292"/>
  <c r="AV292"/>
  <c r="AW292"/>
  <c r="AX292"/>
  <c r="BB292"/>
  <c r="BE292"/>
  <c r="BF292"/>
  <c r="BG292"/>
  <c r="D293"/>
  <c r="E293"/>
  <c r="F293"/>
  <c r="G293"/>
  <c r="H293"/>
  <c r="Q293"/>
  <c r="Y293"/>
  <c r="AN293"/>
  <c r="AO293"/>
  <c r="AP293"/>
  <c r="AQ293"/>
  <c r="AU293"/>
  <c r="AV293"/>
  <c r="AW293"/>
  <c r="AX293"/>
  <c r="BB293"/>
  <c r="BE293"/>
  <c r="BF293"/>
  <c r="BG293"/>
  <c r="D294"/>
  <c r="E294"/>
  <c r="F294"/>
  <c r="G294"/>
  <c r="H294"/>
  <c r="Q294"/>
  <c r="Y294"/>
  <c r="AN294"/>
  <c r="AO294"/>
  <c r="AP294"/>
  <c r="AQ294"/>
  <c r="AU294"/>
  <c r="AV294"/>
  <c r="AW294"/>
  <c r="AX294"/>
  <c r="BB294"/>
  <c r="BE294"/>
  <c r="BF294"/>
  <c r="BG294"/>
  <c r="D295"/>
  <c r="E295"/>
  <c r="F295"/>
  <c r="G295"/>
  <c r="H295"/>
  <c r="Q295"/>
  <c r="Y295"/>
  <c r="AN295"/>
  <c r="AO295"/>
  <c r="AP295"/>
  <c r="AQ295"/>
  <c r="AU295"/>
  <c r="AV295"/>
  <c r="AW295"/>
  <c r="AX295"/>
  <c r="BB295"/>
  <c r="BE295"/>
  <c r="BF295"/>
  <c r="BG295"/>
  <c r="D296"/>
  <c r="E296"/>
  <c r="F296"/>
  <c r="G296"/>
  <c r="H296"/>
  <c r="Q296"/>
  <c r="Y296"/>
  <c r="AN296"/>
  <c r="AO296"/>
  <c r="AP296"/>
  <c r="AQ296"/>
  <c r="AU296"/>
  <c r="AV296"/>
  <c r="AW296"/>
  <c r="AX296"/>
  <c r="BB296"/>
  <c r="BE296"/>
  <c r="BF296"/>
  <c r="BG296"/>
  <c r="D297"/>
  <c r="E297"/>
  <c r="F297"/>
  <c r="G297"/>
  <c r="H297"/>
  <c r="Q297"/>
  <c r="Y297"/>
  <c r="AN297"/>
  <c r="AO297"/>
  <c r="AP297"/>
  <c r="AQ297"/>
  <c r="AU297"/>
  <c r="AV297"/>
  <c r="AW297"/>
  <c r="AX297"/>
  <c r="BB297"/>
  <c r="BE297"/>
  <c r="BF297"/>
  <c r="BG297"/>
  <c r="D298"/>
  <c r="E298"/>
  <c r="F298"/>
  <c r="G298"/>
  <c r="H298"/>
  <c r="Q298"/>
  <c r="Y298"/>
  <c r="AN298"/>
  <c r="AO298"/>
  <c r="AP298"/>
  <c r="AQ298"/>
  <c r="AU298"/>
  <c r="AV298"/>
  <c r="AW298"/>
  <c r="AX298"/>
  <c r="BB298"/>
  <c r="BE298"/>
  <c r="BF298"/>
  <c r="BG298"/>
  <c r="D299"/>
  <c r="E299"/>
  <c r="F299"/>
  <c r="G299"/>
  <c r="H299"/>
  <c r="Q299"/>
  <c r="Y299"/>
  <c r="AN299"/>
  <c r="AO299"/>
  <c r="AP299"/>
  <c r="AQ299"/>
  <c r="AU299"/>
  <c r="AV299"/>
  <c r="AW299"/>
  <c r="AX299"/>
  <c r="BB299"/>
  <c r="BE299"/>
  <c r="BF299"/>
  <c r="BG299"/>
  <c r="D300"/>
  <c r="E300"/>
  <c r="F300"/>
  <c r="G300"/>
  <c r="H300"/>
  <c r="Q300"/>
  <c r="Y300"/>
  <c r="AN300"/>
  <c r="AO300"/>
  <c r="AP300"/>
  <c r="AQ300"/>
  <c r="AU300"/>
  <c r="AV300"/>
  <c r="AW300"/>
  <c r="AX300"/>
  <c r="BB300"/>
  <c r="BE300"/>
  <c r="BF300"/>
  <c r="BG300"/>
  <c r="D301"/>
  <c r="E301"/>
  <c r="F301"/>
  <c r="G301"/>
  <c r="H301"/>
  <c r="Q301"/>
  <c r="Y301"/>
  <c r="AN301"/>
  <c r="AO301"/>
  <c r="AP301"/>
  <c r="AQ301"/>
  <c r="AU301"/>
  <c r="AV301"/>
  <c r="AW301"/>
  <c r="AX301"/>
  <c r="BB301"/>
  <c r="BE301"/>
  <c r="BF301"/>
  <c r="BG301"/>
  <c r="D302"/>
  <c r="E302"/>
  <c r="F302"/>
  <c r="G302"/>
  <c r="H302"/>
  <c r="Q302"/>
  <c r="Y302"/>
  <c r="AN302"/>
  <c r="AO302"/>
  <c r="AP302"/>
  <c r="AQ302"/>
  <c r="AU302"/>
  <c r="AV302"/>
  <c r="AW302"/>
  <c r="AX302"/>
  <c r="BB302"/>
  <c r="BE302"/>
  <c r="BF302"/>
  <c r="BG302"/>
  <c r="D303"/>
  <c r="E303"/>
  <c r="F303"/>
  <c r="G303"/>
  <c r="H303"/>
  <c r="Q303"/>
  <c r="Y303"/>
  <c r="AN303"/>
  <c r="AO303"/>
  <c r="AP303"/>
  <c r="AQ303"/>
  <c r="AU303"/>
  <c r="AV303"/>
  <c r="AW303"/>
  <c r="AX303"/>
  <c r="BB303"/>
  <c r="BE303"/>
  <c r="BF303"/>
  <c r="BG303"/>
  <c r="D304"/>
  <c r="E304"/>
  <c r="F304"/>
  <c r="G304"/>
  <c r="H304"/>
  <c r="Q304"/>
  <c r="Y304"/>
  <c r="AN304"/>
  <c r="AO304"/>
  <c r="AP304"/>
  <c r="AQ304"/>
  <c r="AU304"/>
  <c r="AV304"/>
  <c r="AW304"/>
  <c r="AX304"/>
  <c r="BB304"/>
  <c r="BE304"/>
  <c r="BF304"/>
  <c r="BG304"/>
  <c r="D305"/>
  <c r="E305"/>
  <c r="F305"/>
  <c r="G305"/>
  <c r="H305"/>
  <c r="Q305"/>
  <c r="Y305"/>
  <c r="AN305"/>
  <c r="AO305"/>
  <c r="AP305"/>
  <c r="AQ305"/>
  <c r="AU305"/>
  <c r="AV305"/>
  <c r="AW305"/>
  <c r="AX305"/>
  <c r="BB305"/>
  <c r="BE305"/>
  <c r="BF305"/>
  <c r="BG305"/>
  <c r="D306"/>
  <c r="E306"/>
  <c r="F306"/>
  <c r="G306"/>
  <c r="H306"/>
  <c r="Q306"/>
  <c r="Y306"/>
  <c r="AN306"/>
  <c r="AO306"/>
  <c r="AP306"/>
  <c r="AQ306"/>
  <c r="AU306"/>
  <c r="AV306"/>
  <c r="AW306"/>
  <c r="AX306"/>
  <c r="BB306"/>
  <c r="BE306"/>
  <c r="BF306"/>
  <c r="BG306"/>
  <c r="D307"/>
  <c r="E307"/>
  <c r="F307"/>
  <c r="G307"/>
  <c r="H307"/>
  <c r="Q307"/>
  <c r="Y307"/>
  <c r="AN307"/>
  <c r="AO307"/>
  <c r="AP307"/>
  <c r="AQ307"/>
  <c r="AU307"/>
  <c r="AV307"/>
  <c r="AW307"/>
  <c r="AX307"/>
  <c r="BB307"/>
  <c r="BE307"/>
  <c r="BF307"/>
  <c r="BG307"/>
  <c r="D308"/>
  <c r="E308"/>
  <c r="F308"/>
  <c r="G308"/>
  <c r="H308"/>
  <c r="Q308"/>
  <c r="Y308"/>
  <c r="AN308"/>
  <c r="AO308"/>
  <c r="AP308"/>
  <c r="AQ308"/>
  <c r="AU308"/>
  <c r="AV308"/>
  <c r="AW308"/>
  <c r="AX308"/>
  <c r="BB308"/>
  <c r="BE308"/>
  <c r="BF308"/>
  <c r="BG308"/>
  <c r="D309"/>
  <c r="E309"/>
  <c r="F309"/>
  <c r="G309"/>
  <c r="H309"/>
  <c r="Q309"/>
  <c r="Y309"/>
  <c r="AN309"/>
  <c r="AO309"/>
  <c r="AP309"/>
  <c r="AQ309"/>
  <c r="AU309"/>
  <c r="AV309"/>
  <c r="AW309"/>
  <c r="AX309"/>
  <c r="BB309"/>
  <c r="BE309"/>
  <c r="BF309"/>
  <c r="BG309"/>
  <c r="D310"/>
  <c r="E310"/>
  <c r="F310"/>
  <c r="G310"/>
  <c r="H310"/>
  <c r="Q310"/>
  <c r="Y310"/>
  <c r="AN310"/>
  <c r="AO310"/>
  <c r="AP310"/>
  <c r="AQ310"/>
  <c r="AU310"/>
  <c r="AV310"/>
  <c r="AW310"/>
  <c r="AX310"/>
  <c r="BB310"/>
  <c r="BE310"/>
  <c r="BF310"/>
  <c r="BG310"/>
  <c r="D311"/>
  <c r="E311"/>
  <c r="F311"/>
  <c r="G311"/>
  <c r="H311"/>
  <c r="Q311"/>
  <c r="Y311"/>
  <c r="AN311"/>
  <c r="AO311"/>
  <c r="AP311"/>
  <c r="AQ311"/>
  <c r="AU311"/>
  <c r="AV311"/>
  <c r="AW311"/>
  <c r="AX311"/>
  <c r="BB311"/>
  <c r="BE311"/>
  <c r="BF311"/>
  <c r="BG311"/>
  <c r="D312"/>
  <c r="E312"/>
  <c r="F312"/>
  <c r="G312"/>
  <c r="H312"/>
  <c r="Q312"/>
  <c r="Y312"/>
  <c r="AN312"/>
  <c r="AO312"/>
  <c r="AP312"/>
  <c r="AQ312"/>
  <c r="AU312"/>
  <c r="AV312"/>
  <c r="AW312"/>
  <c r="AX312"/>
  <c r="BB312"/>
  <c r="BE312"/>
  <c r="BF312"/>
  <c r="BG312"/>
  <c r="D313"/>
  <c r="E313"/>
  <c r="F313"/>
  <c r="G313"/>
  <c r="H313"/>
  <c r="Q313"/>
  <c r="Y313"/>
  <c r="AN313"/>
  <c r="AO313"/>
  <c r="AP313"/>
  <c r="AQ313"/>
  <c r="AU313"/>
  <c r="AV313"/>
  <c r="AW313"/>
  <c r="AX313"/>
  <c r="BB313"/>
  <c r="BE313"/>
  <c r="BF313"/>
  <c r="BG313"/>
  <c r="D314"/>
  <c r="E314"/>
  <c r="F314"/>
  <c r="G314"/>
  <c r="H314"/>
  <c r="Q314"/>
  <c r="Y314"/>
  <c r="AN314"/>
  <c r="AO314"/>
  <c r="AP314"/>
  <c r="AQ314"/>
  <c r="AU314"/>
  <c r="AV314"/>
  <c r="AW314"/>
  <c r="AX314"/>
  <c r="BB314"/>
  <c r="BE314"/>
  <c r="BF314"/>
  <c r="BG314"/>
  <c r="D315"/>
  <c r="E315"/>
  <c r="F315"/>
  <c r="G315"/>
  <c r="H315"/>
  <c r="Q315"/>
  <c r="Y315"/>
  <c r="AN315"/>
  <c r="AO315"/>
  <c r="AP315"/>
  <c r="AQ315"/>
  <c r="AU315"/>
  <c r="AV315"/>
  <c r="AW315"/>
  <c r="AX315"/>
  <c r="BB315"/>
  <c r="BE315"/>
  <c r="BF315"/>
  <c r="BG315"/>
  <c r="D316"/>
  <c r="E316"/>
  <c r="F316"/>
  <c r="G316"/>
  <c r="H316"/>
  <c r="Q316"/>
  <c r="Y316"/>
  <c r="AN316"/>
  <c r="AO316"/>
  <c r="AP316"/>
  <c r="AQ316"/>
  <c r="AU316"/>
  <c r="AV316"/>
  <c r="AW316"/>
  <c r="AX316"/>
  <c r="BB316"/>
  <c r="BE316"/>
  <c r="BF316"/>
  <c r="BG316"/>
  <c r="D317"/>
  <c r="E317"/>
  <c r="F317"/>
  <c r="G317"/>
  <c r="H317"/>
  <c r="Q317"/>
  <c r="Y317"/>
  <c r="AN317"/>
  <c r="AO317"/>
  <c r="AP317"/>
  <c r="AQ317"/>
  <c r="AU317"/>
  <c r="AV317"/>
  <c r="AW317"/>
  <c r="AX317"/>
  <c r="BB317"/>
  <c r="BE317"/>
  <c r="BF317"/>
  <c r="BG317"/>
  <c r="D318"/>
  <c r="E318"/>
  <c r="F318"/>
  <c r="G318"/>
  <c r="H318"/>
  <c r="Q318"/>
  <c r="Y318"/>
  <c r="AN318"/>
  <c r="AO318"/>
  <c r="AP318"/>
  <c r="AQ318"/>
  <c r="AU318"/>
  <c r="AV318"/>
  <c r="AW318"/>
  <c r="AX318"/>
  <c r="BB318"/>
  <c r="BE318"/>
  <c r="BF318"/>
  <c r="BG318"/>
  <c r="D319"/>
  <c r="E319"/>
  <c r="F319"/>
  <c r="G319"/>
  <c r="H319"/>
  <c r="Q319"/>
  <c r="Y319"/>
  <c r="AN319"/>
  <c r="AO319"/>
  <c r="AP319"/>
  <c r="AQ319"/>
  <c r="AU319"/>
  <c r="AV319"/>
  <c r="AW319"/>
  <c r="AX319"/>
  <c r="BB319"/>
  <c r="BE319"/>
  <c r="BF319"/>
  <c r="BG319"/>
  <c r="D320"/>
  <c r="E320"/>
  <c r="F320"/>
  <c r="G320"/>
  <c r="H320"/>
  <c r="Q320"/>
  <c r="Y320"/>
  <c r="AN320"/>
  <c r="AO320"/>
  <c r="AP320"/>
  <c r="AQ320"/>
  <c r="AU320"/>
  <c r="AV320"/>
  <c r="AW320"/>
  <c r="AX320"/>
  <c r="BB320"/>
  <c r="BE320"/>
  <c r="BF320"/>
  <c r="BG320"/>
  <c r="D321"/>
  <c r="E321"/>
  <c r="F321"/>
  <c r="G321"/>
  <c r="H321"/>
  <c r="Q321"/>
  <c r="Y321"/>
  <c r="AN321"/>
  <c r="AO321"/>
  <c r="AP321"/>
  <c r="AQ321"/>
  <c r="AU321"/>
  <c r="AV321"/>
  <c r="AW321"/>
  <c r="AX321"/>
  <c r="BB321"/>
  <c r="BE321"/>
  <c r="BF321"/>
  <c r="BG321"/>
  <c r="D322"/>
  <c r="E322"/>
  <c r="F322"/>
  <c r="G322"/>
  <c r="H322"/>
  <c r="Q322"/>
  <c r="Y322"/>
  <c r="AN322"/>
  <c r="AO322"/>
  <c r="AP322"/>
  <c r="AQ322"/>
  <c r="AU322"/>
  <c r="AV322"/>
  <c r="AW322"/>
  <c r="AX322"/>
  <c r="BB322"/>
  <c r="BE322"/>
  <c r="BF322"/>
  <c r="BG322"/>
  <c r="D323"/>
  <c r="E323"/>
  <c r="F323"/>
  <c r="G323"/>
  <c r="H323"/>
  <c r="Q323"/>
  <c r="Y323"/>
  <c r="AN323"/>
  <c r="AO323"/>
  <c r="AP323"/>
  <c r="AQ323"/>
  <c r="AU323"/>
  <c r="AV323"/>
  <c r="AW323"/>
  <c r="AX323"/>
  <c r="BB323"/>
  <c r="BE323"/>
  <c r="BF323"/>
  <c r="BG323"/>
  <c r="D324"/>
  <c r="E324"/>
  <c r="F324"/>
  <c r="G324"/>
  <c r="H324"/>
  <c r="Q324"/>
  <c r="Y324"/>
  <c r="AN324"/>
  <c r="AO324"/>
  <c r="AP324"/>
  <c r="AQ324"/>
  <c r="AU324"/>
  <c r="AV324"/>
  <c r="AW324"/>
  <c r="AX324"/>
  <c r="BB324"/>
  <c r="BE324"/>
  <c r="BF324"/>
  <c r="BG324"/>
  <c r="D325"/>
  <c r="E325"/>
  <c r="F325"/>
  <c r="G325"/>
  <c r="H325"/>
  <c r="Q325"/>
  <c r="Y325"/>
  <c r="AN325"/>
  <c r="AO325"/>
  <c r="AP325"/>
  <c r="AQ325"/>
  <c r="AU325"/>
  <c r="AV325"/>
  <c r="AW325"/>
  <c r="AX325"/>
  <c r="BB325"/>
  <c r="BE325"/>
  <c r="BF325"/>
  <c r="BG325"/>
  <c r="D326"/>
  <c r="E326"/>
  <c r="F326"/>
  <c r="G326"/>
  <c r="H326"/>
  <c r="Q326"/>
  <c r="Y326"/>
  <c r="AN326"/>
  <c r="AO326"/>
  <c r="AP326"/>
  <c r="AQ326"/>
  <c r="AU326"/>
  <c r="AV326"/>
  <c r="AW326"/>
  <c r="AX326"/>
  <c r="BB326"/>
  <c r="BE326"/>
  <c r="BF326"/>
  <c r="BG326"/>
  <c r="D327"/>
  <c r="E327"/>
  <c r="F327"/>
  <c r="G327"/>
  <c r="H327"/>
  <c r="Q327"/>
  <c r="Y327"/>
  <c r="AN327"/>
  <c r="AO327"/>
  <c r="AP327"/>
  <c r="AQ327"/>
  <c r="AU327"/>
  <c r="AV327"/>
  <c r="AW327"/>
  <c r="AX327"/>
  <c r="BB327"/>
  <c r="BE327"/>
  <c r="BF327"/>
  <c r="BG327"/>
  <c r="D328"/>
  <c r="E328"/>
  <c r="F328"/>
  <c r="G328"/>
  <c r="H328"/>
  <c r="Q328"/>
  <c r="Y328"/>
  <c r="AN328"/>
  <c r="AO328"/>
  <c r="AP328"/>
  <c r="AQ328"/>
  <c r="AU328"/>
  <c r="AV328"/>
  <c r="AW328"/>
  <c r="AX328"/>
  <c r="BB328"/>
  <c r="BE328"/>
  <c r="BF328"/>
  <c r="BG328"/>
  <c r="D329"/>
  <c r="E329"/>
  <c r="F329"/>
  <c r="G329"/>
  <c r="H329"/>
  <c r="Q329"/>
  <c r="Y329"/>
  <c r="AN329"/>
  <c r="AO329"/>
  <c r="AP329"/>
  <c r="AQ329"/>
  <c r="AU329"/>
  <c r="AV329"/>
  <c r="AW329"/>
  <c r="AX329"/>
  <c r="BB329"/>
  <c r="BE329"/>
  <c r="BF329"/>
  <c r="BG329"/>
  <c r="D330"/>
  <c r="E330"/>
  <c r="F330"/>
  <c r="G330"/>
  <c r="H330"/>
  <c r="Q330"/>
  <c r="Y330"/>
  <c r="AN330"/>
  <c r="AO330"/>
  <c r="AP330"/>
  <c r="AQ330"/>
  <c r="AU330"/>
  <c r="AV330"/>
  <c r="AW330"/>
  <c r="AX330"/>
  <c r="BB330"/>
  <c r="BE330"/>
  <c r="BF330"/>
  <c r="BG330"/>
  <c r="D331"/>
  <c r="E331"/>
  <c r="F331"/>
  <c r="G331"/>
  <c r="H331"/>
  <c r="Q331"/>
  <c r="Y331"/>
  <c r="AN331"/>
  <c r="AO331"/>
  <c r="AP331"/>
  <c r="AQ331"/>
  <c r="AU331"/>
  <c r="AV331"/>
  <c r="AW331"/>
  <c r="AX331"/>
  <c r="BB331"/>
  <c r="BE331"/>
  <c r="BF331"/>
  <c r="BG331"/>
  <c r="D332"/>
  <c r="E332"/>
  <c r="F332"/>
  <c r="G332"/>
  <c r="H332"/>
  <c r="Q332"/>
  <c r="Y332"/>
  <c r="AN332"/>
  <c r="AO332"/>
  <c r="AP332"/>
  <c r="AQ332"/>
  <c r="AU332"/>
  <c r="AV332"/>
  <c r="AW332"/>
  <c r="AX332"/>
  <c r="BB332"/>
  <c r="BE332"/>
  <c r="BF332"/>
  <c r="BG332"/>
  <c r="D333"/>
  <c r="E333"/>
  <c r="F333"/>
  <c r="G333"/>
  <c r="H333"/>
  <c r="Q333"/>
  <c r="Y333"/>
  <c r="AN333"/>
  <c r="AO333"/>
  <c r="AP333"/>
  <c r="AQ333"/>
  <c r="AU333"/>
  <c r="AV333"/>
  <c r="AW333"/>
  <c r="AX333"/>
  <c r="BB333"/>
  <c r="BE333"/>
  <c r="BF333"/>
  <c r="BG333"/>
  <c r="D334"/>
  <c r="E334"/>
  <c r="F334"/>
  <c r="G334"/>
  <c r="H334"/>
  <c r="Q334"/>
  <c r="Y334"/>
  <c r="AN334"/>
  <c r="AO334"/>
  <c r="AP334"/>
  <c r="AQ334"/>
  <c r="AU334"/>
  <c r="AV334"/>
  <c r="AW334"/>
  <c r="AX334"/>
  <c r="BB334"/>
  <c r="BE334"/>
  <c r="BF334"/>
  <c r="BG334"/>
  <c r="D335"/>
  <c r="E335"/>
  <c r="F335"/>
  <c r="G335"/>
  <c r="H335"/>
  <c r="Q335"/>
  <c r="Y335"/>
  <c r="AN335"/>
  <c r="AO335"/>
  <c r="AP335"/>
  <c r="AQ335"/>
  <c r="AU335"/>
  <c r="AV335"/>
  <c r="AW335"/>
  <c r="AX335"/>
  <c r="BB335"/>
  <c r="BE335"/>
  <c r="BF335"/>
  <c r="BG335"/>
  <c r="D336"/>
  <c r="E336"/>
  <c r="F336"/>
  <c r="G336"/>
  <c r="H336"/>
  <c r="Q336"/>
  <c r="Y336"/>
  <c r="AN336"/>
  <c r="AO336"/>
  <c r="AP336"/>
  <c r="AQ336"/>
  <c r="AU336"/>
  <c r="AV336"/>
  <c r="AW336"/>
  <c r="AX336"/>
  <c r="BB336"/>
  <c r="BE336"/>
  <c r="BF336"/>
  <c r="BG336"/>
  <c r="D337"/>
  <c r="E337"/>
  <c r="F337"/>
  <c r="G337"/>
  <c r="H337"/>
  <c r="Q337"/>
  <c r="Y337"/>
  <c r="AN337"/>
  <c r="AO337"/>
  <c r="AP337"/>
  <c r="AQ337"/>
  <c r="AU337"/>
  <c r="AV337"/>
  <c r="AW337"/>
  <c r="AX337"/>
  <c r="BB337"/>
  <c r="BE337"/>
  <c r="BF337"/>
  <c r="BG337"/>
  <c r="D338"/>
  <c r="E338"/>
  <c r="F338"/>
  <c r="G338"/>
  <c r="H338"/>
  <c r="Q338"/>
  <c r="Y338"/>
  <c r="AN338"/>
  <c r="AO338"/>
  <c r="AP338"/>
  <c r="AQ338"/>
  <c r="AU338"/>
  <c r="AV338"/>
  <c r="AW338"/>
  <c r="AX338"/>
  <c r="BB338"/>
  <c r="BE338"/>
  <c r="BF338"/>
  <c r="BG338"/>
  <c r="D339"/>
  <c r="E339"/>
  <c r="F339"/>
  <c r="G339"/>
  <c r="H339"/>
  <c r="Q339"/>
  <c r="Y339"/>
  <c r="AN339"/>
  <c r="AO339"/>
  <c r="AP339"/>
  <c r="AQ339"/>
  <c r="AU339"/>
  <c r="AV339"/>
  <c r="AW339"/>
  <c r="AX339"/>
  <c r="BB339"/>
  <c r="BE339"/>
  <c r="BF339"/>
  <c r="BG339"/>
  <c r="D340"/>
  <c r="E340"/>
  <c r="F340"/>
  <c r="G340"/>
  <c r="H340"/>
  <c r="Q340"/>
  <c r="Y340"/>
  <c r="AN340"/>
  <c r="AO340"/>
  <c r="AP340"/>
  <c r="AQ340"/>
  <c r="AU340"/>
  <c r="AV340"/>
  <c r="AW340"/>
  <c r="AX340"/>
  <c r="BB340"/>
  <c r="BE340"/>
  <c r="BF340"/>
  <c r="BG340"/>
  <c r="D341"/>
  <c r="E341"/>
  <c r="F341"/>
  <c r="G341"/>
  <c r="H341"/>
  <c r="Q341"/>
  <c r="Y341"/>
  <c r="AN341"/>
  <c r="AO341"/>
  <c r="AP341"/>
  <c r="AQ341"/>
  <c r="AU341"/>
  <c r="AV341"/>
  <c r="AW341"/>
  <c r="AX341"/>
  <c r="BB341"/>
  <c r="BE341"/>
  <c r="BF341"/>
  <c r="BG341"/>
  <c r="D342"/>
  <c r="E342"/>
  <c r="F342"/>
  <c r="G342"/>
  <c r="H342"/>
  <c r="Q342"/>
  <c r="Y342"/>
  <c r="AN342"/>
  <c r="AO342"/>
  <c r="AP342"/>
  <c r="AQ342"/>
  <c r="AU342"/>
  <c r="AV342"/>
  <c r="AW342"/>
  <c r="AX342"/>
  <c r="BB342"/>
  <c r="BE342"/>
  <c r="BF342"/>
  <c r="BG342"/>
  <c r="D343"/>
  <c r="E343"/>
  <c r="F343"/>
  <c r="G343"/>
  <c r="H343"/>
  <c r="Q343"/>
  <c r="Y343"/>
  <c r="AN343"/>
  <c r="AO343"/>
  <c r="AP343"/>
  <c r="AQ343"/>
  <c r="AU343"/>
  <c r="AV343"/>
  <c r="AW343"/>
  <c r="AX343"/>
  <c r="BB343"/>
  <c r="BE343"/>
  <c r="BF343"/>
  <c r="BG343"/>
  <c r="D344"/>
  <c r="E344"/>
  <c r="F344"/>
  <c r="G344"/>
  <c r="H344"/>
  <c r="Q344"/>
  <c r="Y344"/>
  <c r="AN344"/>
  <c r="AO344"/>
  <c r="AP344"/>
  <c r="AQ344"/>
  <c r="AU344"/>
  <c r="AV344"/>
  <c r="AW344"/>
  <c r="AX344"/>
  <c r="BB344"/>
  <c r="BE344"/>
  <c r="BF344"/>
  <c r="BG344"/>
  <c r="D345"/>
  <c r="E345"/>
  <c r="F345"/>
  <c r="G345"/>
  <c r="H345"/>
  <c r="Q345"/>
  <c r="Y345"/>
  <c r="AN345"/>
  <c r="AO345"/>
  <c r="AP345"/>
  <c r="AQ345"/>
  <c r="AU345"/>
  <c r="AV345"/>
  <c r="AW345"/>
  <c r="AX345"/>
  <c r="BB345"/>
  <c r="BE345"/>
  <c r="BF345"/>
  <c r="BG345"/>
  <c r="D346"/>
  <c r="E346"/>
  <c r="F346"/>
  <c r="G346"/>
  <c r="H346"/>
  <c r="Q346"/>
  <c r="Y346"/>
  <c r="AN346"/>
  <c r="AO346"/>
  <c r="AP346"/>
  <c r="AQ346"/>
  <c r="AU346"/>
  <c r="AV346"/>
  <c r="AW346"/>
  <c r="AX346"/>
  <c r="BB346"/>
  <c r="BE346"/>
  <c r="BF346"/>
  <c r="BG346"/>
  <c r="D347"/>
  <c r="E347"/>
  <c r="F347"/>
  <c r="G347"/>
  <c r="H347"/>
  <c r="Q347"/>
  <c r="Y347"/>
  <c r="AN347"/>
  <c r="AO347"/>
  <c r="AP347"/>
  <c r="AQ347"/>
  <c r="AU347"/>
  <c r="AV347"/>
  <c r="AW347"/>
  <c r="AX347"/>
  <c r="BB347"/>
  <c r="BE347"/>
  <c r="BF347"/>
  <c r="BG347"/>
  <c r="D348"/>
  <c r="E348"/>
  <c r="F348"/>
  <c r="G348"/>
  <c r="H348"/>
  <c r="Q348"/>
  <c r="Y348"/>
  <c r="AN348"/>
  <c r="AO348"/>
  <c r="AP348"/>
  <c r="AQ348"/>
  <c r="AU348"/>
  <c r="AV348"/>
  <c r="AW348"/>
  <c r="AX348"/>
  <c r="BB348"/>
  <c r="BE348"/>
  <c r="BF348"/>
  <c r="BG348"/>
  <c r="D349"/>
  <c r="E349"/>
  <c r="F349"/>
  <c r="G349"/>
  <c r="H349"/>
  <c r="Q349"/>
  <c r="Y349"/>
  <c r="AN349"/>
  <c r="AO349"/>
  <c r="AP349"/>
  <c r="AQ349"/>
  <c r="AU349"/>
  <c r="AV349"/>
  <c r="AW349"/>
  <c r="AX349"/>
  <c r="BB349"/>
  <c r="BE349"/>
  <c r="BF349"/>
  <c r="BG349"/>
  <c r="D350"/>
  <c r="E350"/>
  <c r="F350"/>
  <c r="G350"/>
  <c r="H350"/>
  <c r="Q350"/>
  <c r="Y350"/>
  <c r="AN350"/>
  <c r="AO350"/>
  <c r="AP350"/>
  <c r="AQ350"/>
  <c r="AU350"/>
  <c r="AV350"/>
  <c r="AW350"/>
  <c r="AX350"/>
  <c r="BB350"/>
  <c r="BE350"/>
  <c r="BF350"/>
  <c r="BG350"/>
  <c r="D351"/>
  <c r="E351"/>
  <c r="F351"/>
  <c r="G351"/>
  <c r="H351"/>
  <c r="Q351"/>
  <c r="Y351"/>
  <c r="AN351"/>
  <c r="AO351"/>
  <c r="AP351"/>
  <c r="AQ351"/>
  <c r="AU351"/>
  <c r="AV351"/>
  <c r="AW351"/>
  <c r="AX351"/>
  <c r="BB351"/>
  <c r="BE351"/>
  <c r="BF351"/>
  <c r="BG351"/>
  <c r="D352"/>
  <c r="E352"/>
  <c r="F352"/>
  <c r="G352"/>
  <c r="H352"/>
  <c r="Q352"/>
  <c r="Y352"/>
  <c r="AN352"/>
  <c r="AO352"/>
  <c r="AP352"/>
  <c r="AQ352"/>
  <c r="AU352"/>
  <c r="AV352"/>
  <c r="AW352"/>
  <c r="AX352"/>
  <c r="BB352"/>
  <c r="BE352"/>
  <c r="BF352"/>
  <c r="BG352"/>
  <c r="D353"/>
  <c r="E353"/>
  <c r="F353"/>
  <c r="G353"/>
  <c r="H353"/>
  <c r="Q353"/>
  <c r="Y353"/>
  <c r="AN353"/>
  <c r="AO353"/>
  <c r="AP353"/>
  <c r="AQ353"/>
  <c r="AU353"/>
  <c r="AV353"/>
  <c r="AW353"/>
  <c r="AX353"/>
  <c r="BB353"/>
  <c r="BE353"/>
  <c r="BF353"/>
  <c r="BG353"/>
  <c r="D354"/>
  <c r="E354"/>
  <c r="F354"/>
  <c r="G354"/>
  <c r="H354"/>
  <c r="Q354"/>
  <c r="Y354"/>
  <c r="AN354"/>
  <c r="AO354"/>
  <c r="AP354"/>
  <c r="AQ354"/>
  <c r="AU354"/>
  <c r="AV354"/>
  <c r="AW354"/>
  <c r="AX354"/>
  <c r="BB354"/>
  <c r="BE354"/>
  <c r="BF354"/>
  <c r="BG354"/>
  <c r="D355"/>
  <c r="E355"/>
  <c r="F355"/>
  <c r="G355"/>
  <c r="H355"/>
  <c r="Q355"/>
  <c r="Y355"/>
  <c r="AN355"/>
  <c r="AO355"/>
  <c r="AP355"/>
  <c r="AQ355"/>
  <c r="AU355"/>
  <c r="AV355"/>
  <c r="AW355"/>
  <c r="AX355"/>
  <c r="BB355"/>
  <c r="BE355"/>
  <c r="BF355"/>
  <c r="BG355"/>
  <c r="D356"/>
  <c r="E356"/>
  <c r="F356"/>
  <c r="G356"/>
  <c r="H356"/>
  <c r="Q356"/>
  <c r="Y356"/>
  <c r="AN356"/>
  <c r="AO356"/>
  <c r="AP356"/>
  <c r="AQ356"/>
  <c r="AU356"/>
  <c r="AV356"/>
  <c r="AW356"/>
  <c r="AX356"/>
  <c r="BB356"/>
  <c r="BE356"/>
  <c r="BF356"/>
  <c r="BG356"/>
  <c r="D357"/>
  <c r="E357"/>
  <c r="F357"/>
  <c r="G357"/>
  <c r="H357"/>
  <c r="Q357"/>
  <c r="Y357"/>
  <c r="AN357"/>
  <c r="AO357"/>
  <c r="AP357"/>
  <c r="AQ357"/>
  <c r="AU357"/>
  <c r="AV357"/>
  <c r="AW357"/>
  <c r="AX357"/>
  <c r="BB357"/>
  <c r="BE357"/>
  <c r="BF357"/>
  <c r="BG357"/>
  <c r="D358"/>
  <c r="E358"/>
  <c r="F358"/>
  <c r="G358"/>
  <c r="H358"/>
  <c r="Q358"/>
  <c r="Y358"/>
  <c r="AN358"/>
  <c r="AO358"/>
  <c r="AP358"/>
  <c r="AQ358"/>
  <c r="AU358"/>
  <c r="AV358"/>
  <c r="AW358"/>
  <c r="AX358"/>
  <c r="BB358"/>
  <c r="BE358"/>
  <c r="BF358"/>
  <c r="BG358"/>
  <c r="D359"/>
  <c r="E359"/>
  <c r="F359"/>
  <c r="G359"/>
  <c r="H359"/>
  <c r="Q359"/>
  <c r="Y359"/>
  <c r="AN359"/>
  <c r="AO359"/>
  <c r="AP359"/>
  <c r="AQ359"/>
  <c r="AU359"/>
  <c r="AV359"/>
  <c r="AW359"/>
  <c r="AX359"/>
  <c r="BB359"/>
  <c r="BE359"/>
  <c r="BF359"/>
  <c r="BG359"/>
  <c r="D360"/>
  <c r="E360"/>
  <c r="F360"/>
  <c r="G360"/>
  <c r="H360"/>
  <c r="Q360"/>
  <c r="Y360"/>
  <c r="AN360"/>
  <c r="AO360"/>
  <c r="AP360"/>
  <c r="AQ360"/>
  <c r="AU360"/>
  <c r="AV360"/>
  <c r="AW360"/>
  <c r="AX360"/>
  <c r="BB360"/>
  <c r="BE360"/>
  <c r="BF360"/>
  <c r="BG360"/>
  <c r="D361"/>
  <c r="E361"/>
  <c r="F361"/>
  <c r="G361"/>
  <c r="H361"/>
  <c r="Q361"/>
  <c r="Y361"/>
  <c r="AN361"/>
  <c r="AO361"/>
  <c r="AP361"/>
  <c r="AQ361"/>
  <c r="AU361"/>
  <c r="AV361"/>
  <c r="AW361"/>
  <c r="AX361"/>
  <c r="BB361"/>
  <c r="BE361"/>
  <c r="BF361"/>
  <c r="BG361"/>
  <c r="D362"/>
  <c r="E362"/>
  <c r="F362"/>
  <c r="G362"/>
  <c r="H362"/>
  <c r="Q362"/>
  <c r="Y362"/>
  <c r="AN362"/>
  <c r="AO362"/>
  <c r="AP362"/>
  <c r="AQ362"/>
  <c r="AU362"/>
  <c r="AV362"/>
  <c r="AW362"/>
  <c r="AX362"/>
  <c r="BB362"/>
  <c r="BE362"/>
  <c r="BF362"/>
  <c r="BG362"/>
  <c r="D363"/>
  <c r="E363"/>
  <c r="F363"/>
  <c r="G363"/>
  <c r="H363"/>
  <c r="Q363"/>
  <c r="Y363"/>
  <c r="AN363"/>
  <c r="AO363"/>
  <c r="AP363"/>
  <c r="AQ363"/>
  <c r="AU363"/>
  <c r="AV363"/>
  <c r="AW363"/>
  <c r="AX363"/>
  <c r="BB363"/>
  <c r="BE363"/>
  <c r="BF363"/>
  <c r="BG363"/>
  <c r="D364"/>
  <c r="E364"/>
  <c r="F364"/>
  <c r="G364"/>
  <c r="H364"/>
  <c r="Q364"/>
  <c r="Y364"/>
  <c r="AN364"/>
  <c r="AO364"/>
  <c r="AP364"/>
  <c r="AQ364"/>
  <c r="AU364"/>
  <c r="AV364"/>
  <c r="AW364"/>
  <c r="AX364"/>
  <c r="BB364"/>
  <c r="BE364"/>
  <c r="BF364"/>
  <c r="BG364"/>
  <c r="D365"/>
  <c r="E365"/>
  <c r="F365"/>
  <c r="G365"/>
  <c r="H365"/>
  <c r="Q365"/>
  <c r="Y365"/>
  <c r="AN365"/>
  <c r="AO365"/>
  <c r="AP365"/>
  <c r="AQ365"/>
  <c r="AU365"/>
  <c r="AV365"/>
  <c r="AW365"/>
  <c r="AX365"/>
  <c r="BB365"/>
  <c r="BE365"/>
  <c r="BF365"/>
  <c r="BG365"/>
  <c r="D366"/>
  <c r="E366"/>
  <c r="F366"/>
  <c r="G366"/>
  <c r="H366"/>
  <c r="Q366"/>
  <c r="P366" s="1"/>
  <c r="R366" s="1"/>
  <c r="S366" s="1"/>
  <c r="T366" s="1"/>
  <c r="V366" s="1"/>
  <c r="W366" s="1"/>
  <c r="BD366" s="1"/>
  <c r="Y366"/>
  <c r="AN366"/>
  <c r="AO366"/>
  <c r="AP366"/>
  <c r="AQ366"/>
  <c r="AU366"/>
  <c r="AV366"/>
  <c r="AW366"/>
  <c r="AX366"/>
  <c r="BB366"/>
  <c r="BE366"/>
  <c r="BF366"/>
  <c r="BG366"/>
  <c r="BH366" l="1"/>
  <c r="P365"/>
  <c r="R365" s="1"/>
  <c r="S365" s="1"/>
  <c r="T365" s="1"/>
  <c r="V365" s="1"/>
  <c r="W365" s="1"/>
  <c r="BD365" s="1"/>
  <c r="BH365" s="1"/>
  <c r="P364"/>
  <c r="R364" s="1"/>
  <c r="S364" s="1"/>
  <c r="T364" s="1"/>
  <c r="V364" s="1"/>
  <c r="W364" s="1"/>
  <c r="BD364" s="1"/>
  <c r="BH364" s="1"/>
  <c r="P363"/>
  <c r="R363" s="1"/>
  <c r="S363" s="1"/>
  <c r="T363" s="1"/>
  <c r="V363" s="1"/>
  <c r="W363" s="1"/>
  <c r="BD363" s="1"/>
  <c r="BH363" s="1"/>
  <c r="P362"/>
  <c r="R362" s="1"/>
  <c r="S362" s="1"/>
  <c r="T362" s="1"/>
  <c r="V362" s="1"/>
  <c r="W362" s="1"/>
  <c r="BD362" s="1"/>
  <c r="BH362" s="1"/>
  <c r="P361"/>
  <c r="R361" s="1"/>
  <c r="S361" s="1"/>
  <c r="T361" s="1"/>
  <c r="V361" s="1"/>
  <c r="W361" s="1"/>
  <c r="BD361" s="1"/>
  <c r="BH361" s="1"/>
  <c r="P360"/>
  <c r="R360" s="1"/>
  <c r="S360" s="1"/>
  <c r="T360" s="1"/>
  <c r="V360" s="1"/>
  <c r="W360" s="1"/>
  <c r="BD360" s="1"/>
  <c r="BH360" s="1"/>
  <c r="P359"/>
  <c r="R359" s="1"/>
  <c r="S359" s="1"/>
  <c r="T359" s="1"/>
  <c r="V359" s="1"/>
  <c r="W359" s="1"/>
  <c r="BD359" s="1"/>
  <c r="BH359" s="1"/>
  <c r="P358"/>
  <c r="R358" s="1"/>
  <c r="S358" s="1"/>
  <c r="T358" s="1"/>
  <c r="V358" s="1"/>
  <c r="W358" s="1"/>
  <c r="BD358" s="1"/>
  <c r="BH358" s="1"/>
  <c r="P357"/>
  <c r="R357" s="1"/>
  <c r="S357" s="1"/>
  <c r="T357" s="1"/>
  <c r="V357" s="1"/>
  <c r="W357" s="1"/>
  <c r="BD357" s="1"/>
  <c r="BH357" s="1"/>
  <c r="P356"/>
  <c r="R356" s="1"/>
  <c r="S356" s="1"/>
  <c r="T356" s="1"/>
  <c r="V356" s="1"/>
  <c r="W356" s="1"/>
  <c r="BD356" s="1"/>
  <c r="BH356" s="1"/>
  <c r="P355"/>
  <c r="R355" s="1"/>
  <c r="S355" s="1"/>
  <c r="T355" s="1"/>
  <c r="V355" s="1"/>
  <c r="W355" s="1"/>
  <c r="BD355" s="1"/>
  <c r="BH355" s="1"/>
  <c r="P354"/>
  <c r="R354" s="1"/>
  <c r="S354" s="1"/>
  <c r="T354" s="1"/>
  <c r="V354" s="1"/>
  <c r="W354" s="1"/>
  <c r="BD354" s="1"/>
  <c r="BH354" s="1"/>
  <c r="P353"/>
  <c r="R353" s="1"/>
  <c r="S353" s="1"/>
  <c r="T353" s="1"/>
  <c r="V353" s="1"/>
  <c r="W353" s="1"/>
  <c r="BD353" s="1"/>
  <c r="BH353" s="1"/>
  <c r="P352"/>
  <c r="R352" s="1"/>
  <c r="S352" s="1"/>
  <c r="T352" s="1"/>
  <c r="V352" s="1"/>
  <c r="W352" s="1"/>
  <c r="BD352" s="1"/>
  <c r="BH352" s="1"/>
  <c r="P351"/>
  <c r="R351" s="1"/>
  <c r="S351" s="1"/>
  <c r="T351" s="1"/>
  <c r="V351" s="1"/>
  <c r="W351" s="1"/>
  <c r="BD351" s="1"/>
  <c r="BH351" s="1"/>
  <c r="P350"/>
  <c r="R350" s="1"/>
  <c r="S350" s="1"/>
  <c r="T350" s="1"/>
  <c r="V350" s="1"/>
  <c r="W350" s="1"/>
  <c r="BD350" s="1"/>
  <c r="BH350" s="1"/>
  <c r="P349"/>
  <c r="R349" s="1"/>
  <c r="S349" s="1"/>
  <c r="T349" s="1"/>
  <c r="V349" s="1"/>
  <c r="W349" s="1"/>
  <c r="BD349" s="1"/>
  <c r="BH349" s="1"/>
  <c r="P348"/>
  <c r="R348" s="1"/>
  <c r="S348" s="1"/>
  <c r="T348" s="1"/>
  <c r="V348" s="1"/>
  <c r="W348" s="1"/>
  <c r="BD348" s="1"/>
  <c r="BH348" s="1"/>
  <c r="P347"/>
  <c r="R347" s="1"/>
  <c r="S347" s="1"/>
  <c r="T347" s="1"/>
  <c r="V347" s="1"/>
  <c r="W347" s="1"/>
  <c r="BD347" s="1"/>
  <c r="BH347" s="1"/>
  <c r="P346"/>
  <c r="R346" s="1"/>
  <c r="S346" s="1"/>
  <c r="T346" s="1"/>
  <c r="V346" s="1"/>
  <c r="W346" s="1"/>
  <c r="BD346" s="1"/>
  <c r="BH346" s="1"/>
  <c r="P345"/>
  <c r="R345" s="1"/>
  <c r="S345" s="1"/>
  <c r="T345" s="1"/>
  <c r="V345" s="1"/>
  <c r="W345" s="1"/>
  <c r="BD345" s="1"/>
  <c r="BH345" s="1"/>
  <c r="P344"/>
  <c r="R344" s="1"/>
  <c r="S344" s="1"/>
  <c r="T344" s="1"/>
  <c r="V344" s="1"/>
  <c r="W344" s="1"/>
  <c r="BD344" s="1"/>
  <c r="BH344" s="1"/>
  <c r="P343"/>
  <c r="R343" s="1"/>
  <c r="S343" s="1"/>
  <c r="T343" s="1"/>
  <c r="V343" s="1"/>
  <c r="W343" s="1"/>
  <c r="BD343" s="1"/>
  <c r="BH343" s="1"/>
  <c r="P342"/>
  <c r="R342" s="1"/>
  <c r="S342" s="1"/>
  <c r="T342" s="1"/>
  <c r="V342" s="1"/>
  <c r="W342" s="1"/>
  <c r="BD342" s="1"/>
  <c r="BH342" s="1"/>
  <c r="P341"/>
  <c r="R341" s="1"/>
  <c r="S341" s="1"/>
  <c r="T341" s="1"/>
  <c r="V341" s="1"/>
  <c r="W341" s="1"/>
  <c r="BD341" s="1"/>
  <c r="BH341" s="1"/>
  <c r="P340"/>
  <c r="R340" s="1"/>
  <c r="S340" s="1"/>
  <c r="T340" s="1"/>
  <c r="V340" s="1"/>
  <c r="W340" s="1"/>
  <c r="BD340" s="1"/>
  <c r="BH340" s="1"/>
  <c r="P339"/>
  <c r="R339" s="1"/>
  <c r="S339" s="1"/>
  <c r="T339" s="1"/>
  <c r="V339" s="1"/>
  <c r="W339" s="1"/>
  <c r="BD339" s="1"/>
  <c r="BH339" s="1"/>
  <c r="P338"/>
  <c r="R338" s="1"/>
  <c r="S338" s="1"/>
  <c r="T338" s="1"/>
  <c r="V338" s="1"/>
  <c r="W338" s="1"/>
  <c r="BD338" s="1"/>
  <c r="BH338" s="1"/>
  <c r="P337"/>
  <c r="R337" s="1"/>
  <c r="S337" s="1"/>
  <c r="T337" s="1"/>
  <c r="V337" s="1"/>
  <c r="W337" s="1"/>
  <c r="BD337" s="1"/>
  <c r="BH337" s="1"/>
  <c r="P336"/>
  <c r="R336" s="1"/>
  <c r="S336" s="1"/>
  <c r="T336" s="1"/>
  <c r="V336" s="1"/>
  <c r="W336" s="1"/>
  <c r="BD336" s="1"/>
  <c r="BH336" s="1"/>
  <c r="P335"/>
  <c r="R335" s="1"/>
  <c r="S335" s="1"/>
  <c r="T335" s="1"/>
  <c r="V335" s="1"/>
  <c r="W335" s="1"/>
  <c r="BD335" s="1"/>
  <c r="BH335" s="1"/>
  <c r="P334"/>
  <c r="R334" s="1"/>
  <c r="S334" s="1"/>
  <c r="T334" s="1"/>
  <c r="V334" s="1"/>
  <c r="W334" s="1"/>
  <c r="BD334" s="1"/>
  <c r="BH334" s="1"/>
  <c r="P333"/>
  <c r="R333" s="1"/>
  <c r="S333" s="1"/>
  <c r="T333" s="1"/>
  <c r="V333" s="1"/>
  <c r="W333" s="1"/>
  <c r="BD333" s="1"/>
  <c r="BH333" s="1"/>
  <c r="P332"/>
  <c r="R332" s="1"/>
  <c r="S332" s="1"/>
  <c r="T332" s="1"/>
  <c r="V332" s="1"/>
  <c r="W332" s="1"/>
  <c r="BD332" s="1"/>
  <c r="BH332" s="1"/>
  <c r="P331"/>
  <c r="R331" s="1"/>
  <c r="S331" s="1"/>
  <c r="T331" s="1"/>
  <c r="V331" s="1"/>
  <c r="W331" s="1"/>
  <c r="BD331" s="1"/>
  <c r="BH331" s="1"/>
  <c r="P330"/>
  <c r="R330" s="1"/>
  <c r="S330" s="1"/>
  <c r="T330" s="1"/>
  <c r="V330" s="1"/>
  <c r="W330" s="1"/>
  <c r="BD330" s="1"/>
  <c r="BH330" s="1"/>
  <c r="P329"/>
  <c r="R329" s="1"/>
  <c r="S329" s="1"/>
  <c r="T329" s="1"/>
  <c r="V329" s="1"/>
  <c r="W329" s="1"/>
  <c r="BD329" s="1"/>
  <c r="BH329" s="1"/>
  <c r="P328"/>
  <c r="R328" s="1"/>
  <c r="S328" s="1"/>
  <c r="T328" s="1"/>
  <c r="V328" s="1"/>
  <c r="W328" s="1"/>
  <c r="BD328" s="1"/>
  <c r="BH328" s="1"/>
  <c r="P327"/>
  <c r="R327" s="1"/>
  <c r="S327" s="1"/>
  <c r="T327" s="1"/>
  <c r="V327" s="1"/>
  <c r="W327" s="1"/>
  <c r="BD327" s="1"/>
  <c r="BH327" s="1"/>
  <c r="P326"/>
  <c r="R326" s="1"/>
  <c r="S326" s="1"/>
  <c r="T326" s="1"/>
  <c r="V326" s="1"/>
  <c r="W326" s="1"/>
  <c r="BD326" s="1"/>
  <c r="BH326" s="1"/>
  <c r="P325"/>
  <c r="R325" s="1"/>
  <c r="S325" s="1"/>
  <c r="T325" s="1"/>
  <c r="V325" s="1"/>
  <c r="W325" s="1"/>
  <c r="BD325" s="1"/>
  <c r="BH325" s="1"/>
  <c r="P324"/>
  <c r="R324" s="1"/>
  <c r="S324" s="1"/>
  <c r="T324" s="1"/>
  <c r="V324" s="1"/>
  <c r="W324" s="1"/>
  <c r="BD324" s="1"/>
  <c r="BH324" s="1"/>
  <c r="P323"/>
  <c r="R323" s="1"/>
  <c r="S323" s="1"/>
  <c r="T323" s="1"/>
  <c r="V323" s="1"/>
  <c r="W323" s="1"/>
  <c r="BD323" s="1"/>
  <c r="BH323" s="1"/>
  <c r="P322"/>
  <c r="R322" s="1"/>
  <c r="S322" s="1"/>
  <c r="T322" s="1"/>
  <c r="V322" s="1"/>
  <c r="W322" s="1"/>
  <c r="BD322" s="1"/>
  <c r="BH322" s="1"/>
  <c r="P321"/>
  <c r="R321" s="1"/>
  <c r="S321" s="1"/>
  <c r="T321" s="1"/>
  <c r="V321" s="1"/>
  <c r="W321" s="1"/>
  <c r="BD321" s="1"/>
  <c r="BH321" s="1"/>
  <c r="P320"/>
  <c r="R320" s="1"/>
  <c r="S320" s="1"/>
  <c r="T320" s="1"/>
  <c r="V320" s="1"/>
  <c r="W320" s="1"/>
  <c r="BD320" s="1"/>
  <c r="BH320" s="1"/>
  <c r="P319"/>
  <c r="R319" s="1"/>
  <c r="S319" s="1"/>
  <c r="T319" s="1"/>
  <c r="V319" s="1"/>
  <c r="W319" s="1"/>
  <c r="BD319" s="1"/>
  <c r="BH319" s="1"/>
  <c r="P318"/>
  <c r="R318" s="1"/>
  <c r="S318" s="1"/>
  <c r="T318" s="1"/>
  <c r="V318" s="1"/>
  <c r="W318" s="1"/>
  <c r="BD318" s="1"/>
  <c r="BH318" s="1"/>
  <c r="P317"/>
  <c r="R317" s="1"/>
  <c r="S317" s="1"/>
  <c r="T317" s="1"/>
  <c r="V317" s="1"/>
  <c r="W317" s="1"/>
  <c r="BD317" s="1"/>
  <c r="BH317" s="1"/>
  <c r="P316"/>
  <c r="R316" s="1"/>
  <c r="S316" s="1"/>
  <c r="T316" s="1"/>
  <c r="V316" s="1"/>
  <c r="W316" s="1"/>
  <c r="BD316" s="1"/>
  <c r="BH316" s="1"/>
  <c r="P315"/>
  <c r="R315" s="1"/>
  <c r="S315" s="1"/>
  <c r="T315" s="1"/>
  <c r="V315" s="1"/>
  <c r="W315" s="1"/>
  <c r="BD315" s="1"/>
  <c r="BH315" s="1"/>
  <c r="P314"/>
  <c r="R314" s="1"/>
  <c r="S314" s="1"/>
  <c r="T314" s="1"/>
  <c r="V314" s="1"/>
  <c r="W314" s="1"/>
  <c r="BD314" s="1"/>
  <c r="BH314" s="1"/>
  <c r="P313"/>
  <c r="R313" s="1"/>
  <c r="S313" s="1"/>
  <c r="T313" s="1"/>
  <c r="V313" s="1"/>
  <c r="W313" s="1"/>
  <c r="BD313" s="1"/>
  <c r="BH313" s="1"/>
  <c r="P312"/>
  <c r="R312" s="1"/>
  <c r="S312" s="1"/>
  <c r="T312" s="1"/>
  <c r="V312" s="1"/>
  <c r="W312" s="1"/>
  <c r="BD312" s="1"/>
  <c r="BH312" s="1"/>
  <c r="P311"/>
  <c r="R311" s="1"/>
  <c r="S311" s="1"/>
  <c r="T311" s="1"/>
  <c r="V311" s="1"/>
  <c r="W311" s="1"/>
  <c r="BD311" s="1"/>
  <c r="BH311" s="1"/>
  <c r="P310"/>
  <c r="R310" s="1"/>
  <c r="S310" s="1"/>
  <c r="T310" s="1"/>
  <c r="V310" s="1"/>
  <c r="W310" s="1"/>
  <c r="BD310" s="1"/>
  <c r="BH310" s="1"/>
  <c r="P309"/>
  <c r="R309" s="1"/>
  <c r="S309" s="1"/>
  <c r="T309" s="1"/>
  <c r="V309" s="1"/>
  <c r="W309" s="1"/>
  <c r="BD309" s="1"/>
  <c r="BH309" s="1"/>
  <c r="P308"/>
  <c r="R308" s="1"/>
  <c r="S308" s="1"/>
  <c r="T308" s="1"/>
  <c r="V308" s="1"/>
  <c r="W308" s="1"/>
  <c r="BD308" s="1"/>
  <c r="BH308" s="1"/>
  <c r="P307"/>
  <c r="R307" s="1"/>
  <c r="S307" s="1"/>
  <c r="T307" s="1"/>
  <c r="V307" s="1"/>
  <c r="W307" s="1"/>
  <c r="BD307" s="1"/>
  <c r="BH307" s="1"/>
  <c r="P306"/>
  <c r="R306" s="1"/>
  <c r="S306" s="1"/>
  <c r="T306" s="1"/>
  <c r="V306" s="1"/>
  <c r="W306" s="1"/>
  <c r="BD306" s="1"/>
  <c r="BH306" s="1"/>
  <c r="P305"/>
  <c r="R305" s="1"/>
  <c r="S305" s="1"/>
  <c r="T305" s="1"/>
  <c r="V305" s="1"/>
  <c r="W305" s="1"/>
  <c r="BD305" s="1"/>
  <c r="BH305" s="1"/>
  <c r="P304"/>
  <c r="R304" s="1"/>
  <c r="S304" s="1"/>
  <c r="T304" s="1"/>
  <c r="V304" s="1"/>
  <c r="W304" s="1"/>
  <c r="BD304" s="1"/>
  <c r="BH304" s="1"/>
  <c r="P303"/>
  <c r="R303" s="1"/>
  <c r="S303" s="1"/>
  <c r="T303" s="1"/>
  <c r="V303" s="1"/>
  <c r="W303" s="1"/>
  <c r="BD303" s="1"/>
  <c r="BH303" s="1"/>
  <c r="P302"/>
  <c r="R302" s="1"/>
  <c r="S302" s="1"/>
  <c r="T302" s="1"/>
  <c r="V302" s="1"/>
  <c r="W302" s="1"/>
  <c r="BD302" s="1"/>
  <c r="BH302" s="1"/>
  <c r="P301"/>
  <c r="R301" s="1"/>
  <c r="S301" s="1"/>
  <c r="T301" s="1"/>
  <c r="V301" s="1"/>
  <c r="W301" s="1"/>
  <c r="BD301" s="1"/>
  <c r="BH301" s="1"/>
  <c r="P300"/>
  <c r="R300" s="1"/>
  <c r="S300" s="1"/>
  <c r="T300" s="1"/>
  <c r="V300" s="1"/>
  <c r="W300" s="1"/>
  <c r="BD300" s="1"/>
  <c r="BH300" s="1"/>
  <c r="P299"/>
  <c r="R299" s="1"/>
  <c r="S299" s="1"/>
  <c r="T299" s="1"/>
  <c r="V299" s="1"/>
  <c r="W299" s="1"/>
  <c r="BD299" s="1"/>
  <c r="BH299" s="1"/>
  <c r="P298"/>
  <c r="R298" s="1"/>
  <c r="S298" s="1"/>
  <c r="T298" s="1"/>
  <c r="V298" s="1"/>
  <c r="W298" s="1"/>
  <c r="BD298" s="1"/>
  <c r="BH298" s="1"/>
  <c r="P297"/>
  <c r="R297" s="1"/>
  <c r="S297" s="1"/>
  <c r="T297" s="1"/>
  <c r="V297" s="1"/>
  <c r="W297" s="1"/>
  <c r="BD297" s="1"/>
  <c r="BH297" s="1"/>
  <c r="P296"/>
  <c r="R296" s="1"/>
  <c r="S296" s="1"/>
  <c r="T296" s="1"/>
  <c r="V296" s="1"/>
  <c r="W296" s="1"/>
  <c r="BD296" s="1"/>
  <c r="BH296" s="1"/>
  <c r="P295"/>
  <c r="R295" s="1"/>
  <c r="S295" s="1"/>
  <c r="T295" s="1"/>
  <c r="V295" s="1"/>
  <c r="W295" s="1"/>
  <c r="BD295" s="1"/>
  <c r="BH295" s="1"/>
  <c r="P294"/>
  <c r="R294" s="1"/>
  <c r="S294" s="1"/>
  <c r="T294" s="1"/>
  <c r="V294" s="1"/>
  <c r="W294" s="1"/>
  <c r="BD294" s="1"/>
  <c r="BH294" s="1"/>
  <c r="P293"/>
  <c r="R293" s="1"/>
  <c r="S293" s="1"/>
  <c r="T293" s="1"/>
  <c r="V293" s="1"/>
  <c r="W293" s="1"/>
  <c r="BD293" s="1"/>
  <c r="BH293" s="1"/>
  <c r="P292"/>
  <c r="R292" s="1"/>
  <c r="S292" s="1"/>
  <c r="T292" s="1"/>
  <c r="V292" s="1"/>
  <c r="W292" s="1"/>
  <c r="BD292" s="1"/>
  <c r="BH292" s="1"/>
  <c r="P291"/>
  <c r="R291" s="1"/>
  <c r="S291" s="1"/>
  <c r="T291" s="1"/>
  <c r="V291" s="1"/>
  <c r="W291" s="1"/>
  <c r="BD291" s="1"/>
  <c r="BH291" s="1"/>
  <c r="P290"/>
  <c r="R290" s="1"/>
  <c r="S290" s="1"/>
  <c r="T290" s="1"/>
  <c r="V290" s="1"/>
  <c r="W290" s="1"/>
  <c r="BD290" s="1"/>
  <c r="BH290" s="1"/>
  <c r="P289"/>
  <c r="R289" s="1"/>
  <c r="S289" s="1"/>
  <c r="T289" s="1"/>
  <c r="V289" s="1"/>
  <c r="W289" s="1"/>
  <c r="BD289" s="1"/>
  <c r="BH289" s="1"/>
  <c r="P288"/>
  <c r="R288" s="1"/>
  <c r="S288" s="1"/>
  <c r="T288" s="1"/>
  <c r="V288" s="1"/>
  <c r="W288" s="1"/>
  <c r="BD288" s="1"/>
  <c r="BH288" s="1"/>
  <c r="P287"/>
  <c r="R287" s="1"/>
  <c r="S287" s="1"/>
  <c r="T287" s="1"/>
  <c r="V287" s="1"/>
  <c r="W287" s="1"/>
  <c r="BD287" s="1"/>
  <c r="BH287" s="1"/>
  <c r="P286"/>
  <c r="R286" s="1"/>
  <c r="S286" s="1"/>
  <c r="T286" s="1"/>
  <c r="V286" s="1"/>
  <c r="W286" s="1"/>
  <c r="BD286" s="1"/>
  <c r="BH286" s="1"/>
  <c r="P285"/>
  <c r="R285" s="1"/>
  <c r="S285" s="1"/>
  <c r="T285" s="1"/>
  <c r="V285" s="1"/>
  <c r="W285" s="1"/>
  <c r="BD285" s="1"/>
  <c r="BH285" s="1"/>
  <c r="P284"/>
  <c r="R284" s="1"/>
  <c r="S284" s="1"/>
  <c r="T284" s="1"/>
  <c r="V284" s="1"/>
  <c r="W284" s="1"/>
  <c r="BD284" s="1"/>
  <c r="BH284" s="1"/>
  <c r="P283"/>
  <c r="R283" s="1"/>
  <c r="S283" s="1"/>
  <c r="T283" s="1"/>
  <c r="V283" s="1"/>
  <c r="W283" s="1"/>
  <c r="BD283" s="1"/>
  <c r="BH283" s="1"/>
  <c r="P282"/>
  <c r="R282" s="1"/>
  <c r="S282" s="1"/>
  <c r="T282" s="1"/>
  <c r="V282" s="1"/>
  <c r="W282" s="1"/>
  <c r="BD282" s="1"/>
  <c r="BH282" s="1"/>
  <c r="P281"/>
  <c r="R281" s="1"/>
  <c r="S281" s="1"/>
  <c r="T281" s="1"/>
  <c r="V281" s="1"/>
  <c r="W281" s="1"/>
  <c r="BD281" s="1"/>
  <c r="BH281" s="1"/>
  <c r="P280"/>
  <c r="R280" s="1"/>
  <c r="S280" s="1"/>
  <c r="T280" s="1"/>
  <c r="V280" s="1"/>
  <c r="W280" s="1"/>
  <c r="BD280" s="1"/>
  <c r="BH280" s="1"/>
  <c r="P279"/>
  <c r="R279" s="1"/>
  <c r="S279" s="1"/>
  <c r="T279" s="1"/>
  <c r="V279" s="1"/>
  <c r="W279" s="1"/>
  <c r="BD279" s="1"/>
  <c r="BH279" s="1"/>
  <c r="P278"/>
  <c r="R278" s="1"/>
  <c r="S278" s="1"/>
  <c r="T278" s="1"/>
  <c r="V278" s="1"/>
  <c r="W278" s="1"/>
  <c r="BD278" s="1"/>
  <c r="BH278" s="1"/>
  <c r="P277"/>
  <c r="R277" s="1"/>
  <c r="S277" s="1"/>
  <c r="T277" s="1"/>
  <c r="V277" s="1"/>
  <c r="W277" s="1"/>
  <c r="BD277" s="1"/>
  <c r="BH277" s="1"/>
  <c r="P276"/>
  <c r="R276" s="1"/>
  <c r="S276" s="1"/>
  <c r="T276" s="1"/>
  <c r="V276" s="1"/>
  <c r="W276" s="1"/>
  <c r="BD276" s="1"/>
  <c r="BH276" s="1"/>
  <c r="P275"/>
  <c r="R275" s="1"/>
  <c r="S275" s="1"/>
  <c r="T275" s="1"/>
  <c r="V275" s="1"/>
  <c r="W275" s="1"/>
  <c r="BD275" s="1"/>
  <c r="BH275" s="1"/>
  <c r="P274"/>
  <c r="R274" s="1"/>
  <c r="S274" s="1"/>
  <c r="T274" s="1"/>
  <c r="V274" s="1"/>
  <c r="W274" s="1"/>
  <c r="BD274" s="1"/>
  <c r="BH274" s="1"/>
  <c r="P273"/>
  <c r="R273" s="1"/>
  <c r="S273" s="1"/>
  <c r="T273" s="1"/>
  <c r="V273" s="1"/>
  <c r="W273" s="1"/>
  <c r="BD273" s="1"/>
  <c r="BH273" s="1"/>
  <c r="P272"/>
  <c r="R272" s="1"/>
  <c r="S272" s="1"/>
  <c r="T272" s="1"/>
  <c r="V272" s="1"/>
  <c r="W272" s="1"/>
  <c r="BD272" s="1"/>
  <c r="BH272" s="1"/>
  <c r="P271"/>
  <c r="R271" s="1"/>
  <c r="S271" s="1"/>
  <c r="T271" s="1"/>
  <c r="V271" s="1"/>
  <c r="W271" s="1"/>
  <c r="BD271" s="1"/>
  <c r="BH271" s="1"/>
  <c r="P270"/>
  <c r="R270" s="1"/>
  <c r="S270" s="1"/>
  <c r="T270" s="1"/>
  <c r="V270" s="1"/>
  <c r="W270" s="1"/>
  <c r="BD270" s="1"/>
  <c r="BH270" s="1"/>
  <c r="P269"/>
  <c r="R269" s="1"/>
  <c r="S269" s="1"/>
  <c r="T269" s="1"/>
  <c r="V269" s="1"/>
  <c r="W269" s="1"/>
  <c r="BD269" s="1"/>
  <c r="BH269" s="1"/>
  <c r="P268"/>
  <c r="R268" s="1"/>
  <c r="S268" s="1"/>
  <c r="T268" s="1"/>
  <c r="V268" s="1"/>
  <c r="W268" s="1"/>
  <c r="BD268" s="1"/>
  <c r="BH268" s="1"/>
  <c r="P267"/>
  <c r="R267" s="1"/>
  <c r="S267" s="1"/>
  <c r="T267" s="1"/>
  <c r="V267" s="1"/>
  <c r="W267" s="1"/>
  <c r="BD267" s="1"/>
  <c r="BH267" s="1"/>
  <c r="P266"/>
  <c r="R266" s="1"/>
  <c r="S266" s="1"/>
  <c r="T266" s="1"/>
  <c r="V266" s="1"/>
  <c r="W266" s="1"/>
  <c r="BD266" s="1"/>
  <c r="BH266" s="1"/>
  <c r="P265"/>
  <c r="R265" s="1"/>
  <c r="S265" s="1"/>
  <c r="T265" s="1"/>
  <c r="V265" s="1"/>
  <c r="W265" s="1"/>
  <c r="BD265" s="1"/>
  <c r="BH265" s="1"/>
  <c r="P264"/>
  <c r="R264" s="1"/>
  <c r="S264" s="1"/>
  <c r="T264" s="1"/>
  <c r="V264" s="1"/>
  <c r="W264" s="1"/>
  <c r="BD264" s="1"/>
  <c r="BH264" s="1"/>
  <c r="P263"/>
  <c r="R263" s="1"/>
  <c r="S263" s="1"/>
  <c r="T263" s="1"/>
  <c r="V263" s="1"/>
  <c r="W263" s="1"/>
  <c r="BD263" s="1"/>
  <c r="BH263" s="1"/>
  <c r="P262"/>
  <c r="R262" s="1"/>
  <c r="S262" s="1"/>
  <c r="T262" s="1"/>
  <c r="V262" s="1"/>
  <c r="W262" s="1"/>
  <c r="BD262" s="1"/>
  <c r="BH262" s="1"/>
  <c r="P261"/>
  <c r="R261" s="1"/>
  <c r="S261" s="1"/>
  <c r="T261" s="1"/>
  <c r="V261" s="1"/>
  <c r="W261" s="1"/>
  <c r="BD261" s="1"/>
  <c r="BH261" s="1"/>
  <c r="P260"/>
  <c r="R260" s="1"/>
  <c r="S260" s="1"/>
  <c r="T260" s="1"/>
  <c r="V260" s="1"/>
  <c r="W260" s="1"/>
  <c r="BD260" s="1"/>
  <c r="BH260" s="1"/>
  <c r="P259"/>
  <c r="R259" s="1"/>
  <c r="S259" s="1"/>
  <c r="T259" s="1"/>
  <c r="V259" s="1"/>
  <c r="W259" s="1"/>
  <c r="BD259" s="1"/>
  <c r="BH259" s="1"/>
  <c r="P258"/>
  <c r="R258" s="1"/>
  <c r="S258" s="1"/>
  <c r="T258" s="1"/>
  <c r="V258" s="1"/>
  <c r="W258" s="1"/>
  <c r="BD258" s="1"/>
  <c r="BH258" s="1"/>
  <c r="P257"/>
  <c r="R257" s="1"/>
  <c r="S257" s="1"/>
  <c r="T257" s="1"/>
  <c r="V257" s="1"/>
  <c r="W257" s="1"/>
  <c r="BD257" s="1"/>
  <c r="BH257" s="1"/>
  <c r="P256"/>
  <c r="R256" s="1"/>
  <c r="S256" s="1"/>
  <c r="T256" s="1"/>
  <c r="V256" s="1"/>
  <c r="W256" s="1"/>
  <c r="BD256" s="1"/>
  <c r="BH256" s="1"/>
  <c r="P255"/>
  <c r="R255" s="1"/>
  <c r="S255" s="1"/>
  <c r="T255" s="1"/>
  <c r="V255" s="1"/>
  <c r="W255" s="1"/>
  <c r="BD255" s="1"/>
  <c r="BH255" s="1"/>
  <c r="P254"/>
  <c r="R254" s="1"/>
  <c r="S254" s="1"/>
  <c r="T254" s="1"/>
  <c r="V254" s="1"/>
  <c r="W254" s="1"/>
  <c r="BD254" s="1"/>
  <c r="BH254" s="1"/>
  <c r="P253"/>
  <c r="R253" s="1"/>
  <c r="S253" s="1"/>
  <c r="T253" s="1"/>
  <c r="V253" s="1"/>
  <c r="W253" s="1"/>
  <c r="BD253" s="1"/>
  <c r="BH253" s="1"/>
  <c r="P252"/>
  <c r="R252" s="1"/>
  <c r="S252" s="1"/>
  <c r="T252" s="1"/>
  <c r="V252" s="1"/>
  <c r="W252" s="1"/>
  <c r="BD252" s="1"/>
  <c r="BH252" s="1"/>
  <c r="P251"/>
  <c r="R251" s="1"/>
  <c r="S251" s="1"/>
  <c r="T251" s="1"/>
  <c r="V251" s="1"/>
  <c r="W251" s="1"/>
  <c r="BD251" s="1"/>
  <c r="BH251" s="1"/>
  <c r="P250"/>
  <c r="R250" s="1"/>
  <c r="S250" s="1"/>
  <c r="T250" s="1"/>
  <c r="V250" s="1"/>
  <c r="W250" s="1"/>
  <c r="BD250" s="1"/>
  <c r="BH250" s="1"/>
  <c r="P249"/>
  <c r="R249" s="1"/>
  <c r="S249" s="1"/>
  <c r="T249" s="1"/>
  <c r="V249" s="1"/>
  <c r="W249" s="1"/>
  <c r="BD249" s="1"/>
  <c r="BH249" s="1"/>
  <c r="P248"/>
  <c r="R248" s="1"/>
  <c r="S248" s="1"/>
  <c r="T248" s="1"/>
  <c r="V248" s="1"/>
  <c r="W248" s="1"/>
  <c r="BD248" s="1"/>
  <c r="BH248" s="1"/>
  <c r="P247"/>
  <c r="R247" s="1"/>
  <c r="S247" s="1"/>
  <c r="T247" s="1"/>
  <c r="V247" s="1"/>
  <c r="W247" s="1"/>
  <c r="BD247" s="1"/>
  <c r="BH247" s="1"/>
  <c r="P246"/>
  <c r="R246" s="1"/>
  <c r="S246" s="1"/>
  <c r="T246" s="1"/>
  <c r="V246" s="1"/>
  <c r="W246" s="1"/>
  <c r="BD246" s="1"/>
  <c r="BH246" s="1"/>
  <c r="P245"/>
  <c r="R245" s="1"/>
  <c r="S245" s="1"/>
  <c r="T245" s="1"/>
  <c r="V245" s="1"/>
  <c r="W245" s="1"/>
  <c r="BD245" s="1"/>
  <c r="BH245" s="1"/>
  <c r="P244"/>
  <c r="R244" s="1"/>
  <c r="S244" s="1"/>
  <c r="T244" s="1"/>
  <c r="V244" s="1"/>
  <c r="W244" s="1"/>
  <c r="BD244" s="1"/>
  <c r="BH244" s="1"/>
  <c r="P243"/>
  <c r="R243" s="1"/>
  <c r="S243" s="1"/>
  <c r="T243" s="1"/>
  <c r="V243" s="1"/>
  <c r="W243" s="1"/>
  <c r="BD243" s="1"/>
  <c r="BH243" s="1"/>
  <c r="P242"/>
  <c r="R242" s="1"/>
  <c r="S242" s="1"/>
  <c r="T242" s="1"/>
  <c r="V242" s="1"/>
  <c r="W242" s="1"/>
  <c r="BD242" s="1"/>
  <c r="BH242" s="1"/>
  <c r="P241"/>
  <c r="R241" s="1"/>
  <c r="S241" s="1"/>
  <c r="T241" s="1"/>
  <c r="V241" s="1"/>
  <c r="W241" s="1"/>
  <c r="BD241" s="1"/>
  <c r="BH241" s="1"/>
  <c r="P240"/>
  <c r="R240" s="1"/>
  <c r="S240" s="1"/>
  <c r="T240" s="1"/>
  <c r="V240" s="1"/>
  <c r="W240" s="1"/>
  <c r="BD240" s="1"/>
  <c r="BH240" s="1"/>
  <c r="P239"/>
  <c r="R239" s="1"/>
  <c r="S239" s="1"/>
  <c r="T239" s="1"/>
  <c r="V239" s="1"/>
  <c r="W239" s="1"/>
  <c r="BD239" s="1"/>
  <c r="BH239" s="1"/>
  <c r="P238"/>
  <c r="R238" s="1"/>
  <c r="S238" s="1"/>
  <c r="T238" s="1"/>
  <c r="V238" s="1"/>
  <c r="W238" s="1"/>
  <c r="BD238" s="1"/>
  <c r="BH238" s="1"/>
  <c r="P237"/>
  <c r="R237" s="1"/>
  <c r="S237" s="1"/>
  <c r="T237" s="1"/>
  <c r="V237" s="1"/>
  <c r="W237" s="1"/>
  <c r="BD237" s="1"/>
  <c r="BH237" s="1"/>
  <c r="P236"/>
  <c r="R236" s="1"/>
  <c r="S236" s="1"/>
  <c r="T236" s="1"/>
  <c r="V236" s="1"/>
  <c r="W236" s="1"/>
  <c r="BD236" s="1"/>
  <c r="BH236" s="1"/>
  <c r="P235"/>
  <c r="R235" s="1"/>
  <c r="S235" s="1"/>
  <c r="T235" s="1"/>
  <c r="V235" s="1"/>
  <c r="W235" s="1"/>
  <c r="BD235" s="1"/>
  <c r="BH235" s="1"/>
  <c r="P234"/>
  <c r="R234" s="1"/>
  <c r="S234" s="1"/>
  <c r="T234" s="1"/>
  <c r="V234" s="1"/>
  <c r="W234" s="1"/>
  <c r="BD234" s="1"/>
  <c r="BH234" s="1"/>
  <c r="P233"/>
  <c r="R233" s="1"/>
  <c r="S233" s="1"/>
  <c r="T233" s="1"/>
  <c r="V233" s="1"/>
  <c r="W233" s="1"/>
  <c r="BD233" s="1"/>
  <c r="BH233" s="1"/>
  <c r="P232"/>
  <c r="R232" s="1"/>
  <c r="S232" s="1"/>
  <c r="T232" s="1"/>
  <c r="V232" s="1"/>
  <c r="W232" s="1"/>
  <c r="BD232" s="1"/>
  <c r="BH232" s="1"/>
  <c r="P231"/>
  <c r="R231" s="1"/>
  <c r="S231" s="1"/>
  <c r="T231" s="1"/>
  <c r="V231" s="1"/>
  <c r="W231" s="1"/>
  <c r="BD231" s="1"/>
  <c r="BH231" s="1"/>
  <c r="P230"/>
  <c r="R230" s="1"/>
  <c r="S230" s="1"/>
  <c r="T230" s="1"/>
  <c r="V230" s="1"/>
  <c r="W230" s="1"/>
  <c r="BD230" s="1"/>
  <c r="BH230" s="1"/>
  <c r="P229"/>
  <c r="R229" s="1"/>
  <c r="S229" s="1"/>
  <c r="T229" s="1"/>
  <c r="V229" s="1"/>
  <c r="W229" s="1"/>
  <c r="BD229" s="1"/>
  <c r="BH229" s="1"/>
  <c r="P228"/>
  <c r="R228" s="1"/>
  <c r="S228" s="1"/>
  <c r="T228" s="1"/>
  <c r="V228" s="1"/>
  <c r="W228" s="1"/>
  <c r="BD228" s="1"/>
  <c r="BH228" s="1"/>
  <c r="P227"/>
  <c r="R227" s="1"/>
  <c r="S227" s="1"/>
  <c r="T227" s="1"/>
  <c r="V227" s="1"/>
  <c r="W227" s="1"/>
  <c r="BD227" s="1"/>
  <c r="BH227" s="1"/>
  <c r="P225"/>
  <c r="R225" s="1"/>
  <c r="S225" s="1"/>
  <c r="T225" s="1"/>
  <c r="V225" s="1"/>
  <c r="W225" s="1"/>
  <c r="BD225" s="1"/>
  <c r="BH225" s="1"/>
  <c r="P224"/>
  <c r="R224" s="1"/>
  <c r="S224" s="1"/>
  <c r="T224" s="1"/>
  <c r="V224" s="1"/>
  <c r="W224" s="1"/>
  <c r="BD224" s="1"/>
  <c r="BH224" s="1"/>
  <c r="P223"/>
  <c r="R223" s="1"/>
  <c r="S223" s="1"/>
  <c r="T223" s="1"/>
  <c r="V223" s="1"/>
  <c r="W223" s="1"/>
  <c r="BD223" s="1"/>
  <c r="BH223" s="1"/>
  <c r="P222"/>
  <c r="R222" s="1"/>
  <c r="S222" s="1"/>
  <c r="T222" s="1"/>
  <c r="V222" s="1"/>
  <c r="W222" s="1"/>
  <c r="BD222" s="1"/>
  <c r="BH222" s="1"/>
  <c r="P221"/>
  <c r="R221" s="1"/>
  <c r="S221" s="1"/>
  <c r="T221" s="1"/>
  <c r="V221" s="1"/>
  <c r="W221" s="1"/>
  <c r="BD221" s="1"/>
  <c r="BH221" s="1"/>
  <c r="P220"/>
  <c r="R220" s="1"/>
  <c r="S220" s="1"/>
  <c r="T220" s="1"/>
  <c r="V220" s="1"/>
  <c r="W220" s="1"/>
  <c r="BD220" s="1"/>
  <c r="BH220" s="1"/>
  <c r="P219"/>
  <c r="R219" s="1"/>
  <c r="S219" s="1"/>
  <c r="T219" s="1"/>
  <c r="V219" s="1"/>
  <c r="W219" s="1"/>
  <c r="BD219" s="1"/>
  <c r="BH219" s="1"/>
  <c r="P218"/>
  <c r="R218" s="1"/>
  <c r="S218" s="1"/>
  <c r="T218" s="1"/>
  <c r="V218" s="1"/>
  <c r="W218" s="1"/>
  <c r="BD218" s="1"/>
  <c r="BH218" s="1"/>
  <c r="P217"/>
  <c r="R217" s="1"/>
  <c r="S217" s="1"/>
  <c r="T217" s="1"/>
  <c r="V217" s="1"/>
  <c r="W217" s="1"/>
  <c r="BD217" s="1"/>
  <c r="BH217" s="1"/>
  <c r="P216"/>
  <c r="R216" s="1"/>
  <c r="S216" s="1"/>
  <c r="T216" s="1"/>
  <c r="V216" s="1"/>
  <c r="W216" s="1"/>
  <c r="BD216" s="1"/>
  <c r="BH216" s="1"/>
  <c r="P215"/>
  <c r="R215" s="1"/>
  <c r="S215" s="1"/>
  <c r="T215" s="1"/>
  <c r="V215" s="1"/>
  <c r="W215" s="1"/>
  <c r="BD215" s="1"/>
  <c r="BH215" s="1"/>
  <c r="P214"/>
  <c r="R214" s="1"/>
  <c r="S214" s="1"/>
  <c r="T214" s="1"/>
  <c r="V214" s="1"/>
  <c r="W214" s="1"/>
  <c r="BD214" s="1"/>
  <c r="BH214" s="1"/>
  <c r="P213"/>
  <c r="R213" s="1"/>
  <c r="S213" s="1"/>
  <c r="T213" s="1"/>
  <c r="V213" s="1"/>
  <c r="W213" s="1"/>
  <c r="BD213" s="1"/>
  <c r="BH213" s="1"/>
  <c r="P212"/>
  <c r="R212" s="1"/>
  <c r="S212" s="1"/>
  <c r="T212" s="1"/>
  <c r="V212" s="1"/>
  <c r="W212" s="1"/>
  <c r="BD212" s="1"/>
  <c r="BH212" s="1"/>
  <c r="P211"/>
  <c r="R211" s="1"/>
  <c r="S211" s="1"/>
  <c r="T211" s="1"/>
  <c r="V211" s="1"/>
  <c r="W211" s="1"/>
  <c r="BD211" s="1"/>
  <c r="BH211" s="1"/>
  <c r="P210"/>
  <c r="R210" s="1"/>
  <c r="S210" s="1"/>
  <c r="T210" s="1"/>
  <c r="V210" s="1"/>
  <c r="W210" s="1"/>
  <c r="BD210" s="1"/>
  <c r="BH210" s="1"/>
  <c r="P209"/>
  <c r="R209" s="1"/>
  <c r="S209" s="1"/>
  <c r="T209" s="1"/>
  <c r="V209" s="1"/>
  <c r="W209" s="1"/>
  <c r="BD209" s="1"/>
  <c r="BH209" s="1"/>
  <c r="P208"/>
  <c r="R208" s="1"/>
  <c r="S208" s="1"/>
  <c r="T208" s="1"/>
  <c r="V208" s="1"/>
  <c r="W208" s="1"/>
  <c r="BD208" s="1"/>
  <c r="BH208" s="1"/>
  <c r="P207"/>
  <c r="R207" s="1"/>
  <c r="S207" s="1"/>
  <c r="T207" s="1"/>
  <c r="V207" s="1"/>
  <c r="W207" s="1"/>
  <c r="BD207" s="1"/>
  <c r="BH207" s="1"/>
  <c r="P206"/>
  <c r="R206" s="1"/>
  <c r="S206" s="1"/>
  <c r="T206" s="1"/>
  <c r="V206" s="1"/>
  <c r="W206" s="1"/>
  <c r="BD206" s="1"/>
  <c r="BH206" s="1"/>
  <c r="P205"/>
  <c r="R205" s="1"/>
  <c r="S205" s="1"/>
  <c r="T205" s="1"/>
  <c r="V205" s="1"/>
  <c r="W205" s="1"/>
  <c r="BD205" s="1"/>
  <c r="BH205" s="1"/>
  <c r="P204"/>
  <c r="R204" s="1"/>
  <c r="S204" s="1"/>
  <c r="T204" s="1"/>
  <c r="V204" s="1"/>
  <c r="W204" s="1"/>
  <c r="BD204" s="1"/>
  <c r="BH204" s="1"/>
  <c r="P203"/>
  <c r="R203" s="1"/>
  <c r="S203" s="1"/>
  <c r="T203" s="1"/>
  <c r="V203" s="1"/>
  <c r="W203" s="1"/>
  <c r="BD203" s="1"/>
  <c r="BH203" s="1"/>
  <c r="P202"/>
  <c r="R202" s="1"/>
  <c r="S202" s="1"/>
  <c r="T202" s="1"/>
  <c r="V202" s="1"/>
  <c r="W202" s="1"/>
  <c r="BD202" s="1"/>
  <c r="BH202" s="1"/>
  <c r="P201"/>
  <c r="R201" s="1"/>
  <c r="S201" s="1"/>
  <c r="T201" s="1"/>
  <c r="V201" s="1"/>
  <c r="W201" s="1"/>
  <c r="BD201" s="1"/>
  <c r="BH201" s="1"/>
  <c r="P200"/>
  <c r="R200" s="1"/>
  <c r="S200" s="1"/>
  <c r="T200" s="1"/>
  <c r="V200" s="1"/>
  <c r="W200" s="1"/>
  <c r="BD200" s="1"/>
  <c r="BH200" s="1"/>
  <c r="P199"/>
  <c r="R199" s="1"/>
  <c r="S199" s="1"/>
  <c r="T199" s="1"/>
  <c r="V199" s="1"/>
  <c r="W199" s="1"/>
  <c r="BD199" s="1"/>
  <c r="BH199" s="1"/>
  <c r="P198"/>
  <c r="R198" s="1"/>
  <c r="S198" s="1"/>
  <c r="T198" s="1"/>
  <c r="V198" s="1"/>
  <c r="W198" s="1"/>
  <c r="BD198" s="1"/>
  <c r="BH198" s="1"/>
  <c r="P197"/>
  <c r="R197" s="1"/>
  <c r="S197" s="1"/>
  <c r="T197" s="1"/>
  <c r="V197" s="1"/>
  <c r="W197" s="1"/>
  <c r="BD197" s="1"/>
  <c r="BH197" s="1"/>
  <c r="P196"/>
  <c r="R196" s="1"/>
  <c r="S196" s="1"/>
  <c r="T196" s="1"/>
  <c r="V196" s="1"/>
  <c r="W196" s="1"/>
  <c r="BD196" s="1"/>
  <c r="BH196" s="1"/>
  <c r="P195"/>
  <c r="R195" s="1"/>
  <c r="S195" s="1"/>
  <c r="T195" s="1"/>
  <c r="V195" s="1"/>
  <c r="W195" s="1"/>
  <c r="BD195" s="1"/>
  <c r="BH195" s="1"/>
  <c r="P194"/>
  <c r="R194" s="1"/>
  <c r="S194" s="1"/>
  <c r="T194" s="1"/>
  <c r="V194" s="1"/>
  <c r="W194" s="1"/>
  <c r="BD194" s="1"/>
  <c r="BH194" s="1"/>
  <c r="P193"/>
  <c r="R193" s="1"/>
  <c r="S193" s="1"/>
  <c r="T193" s="1"/>
  <c r="V193" s="1"/>
  <c r="W193" s="1"/>
  <c r="BD193" s="1"/>
  <c r="BH193" s="1"/>
  <c r="P192"/>
  <c r="R192" s="1"/>
  <c r="S192" s="1"/>
  <c r="T192" s="1"/>
  <c r="V192" s="1"/>
  <c r="W192" s="1"/>
  <c r="BD192" s="1"/>
  <c r="BH192" s="1"/>
  <c r="P191"/>
  <c r="R191" s="1"/>
  <c r="S191" s="1"/>
  <c r="T191" s="1"/>
  <c r="V191" s="1"/>
  <c r="W191" s="1"/>
  <c r="BD191" s="1"/>
  <c r="BH191" s="1"/>
  <c r="P190"/>
  <c r="R190" s="1"/>
  <c r="S190" s="1"/>
  <c r="T190" s="1"/>
  <c r="V190" s="1"/>
  <c r="W190" s="1"/>
  <c r="BD190" s="1"/>
  <c r="BH190" s="1"/>
  <c r="P189"/>
  <c r="R189" s="1"/>
  <c r="S189" s="1"/>
  <c r="T189" s="1"/>
  <c r="V189" s="1"/>
  <c r="W189" s="1"/>
  <c r="BD189" s="1"/>
  <c r="BH189" s="1"/>
  <c r="P188"/>
  <c r="R188" s="1"/>
  <c r="S188" s="1"/>
  <c r="T188" s="1"/>
  <c r="V188" s="1"/>
  <c r="W188" s="1"/>
  <c r="BD188" s="1"/>
  <c r="BH188" s="1"/>
  <c r="P187"/>
  <c r="R187" s="1"/>
  <c r="S187" s="1"/>
  <c r="T187" s="1"/>
  <c r="V187" s="1"/>
  <c r="W187" s="1"/>
  <c r="BD187" s="1"/>
  <c r="BH187" s="1"/>
  <c r="P186"/>
  <c r="R186" s="1"/>
  <c r="S186" s="1"/>
  <c r="T186" s="1"/>
  <c r="V186" s="1"/>
  <c r="W186" s="1"/>
  <c r="BD186" s="1"/>
  <c r="BH186" s="1"/>
  <c r="P185"/>
  <c r="R185" s="1"/>
  <c r="S185" s="1"/>
  <c r="T185" s="1"/>
  <c r="V185" s="1"/>
  <c r="W185" s="1"/>
  <c r="BD185" s="1"/>
  <c r="BH185" s="1"/>
  <c r="P184"/>
  <c r="R184" s="1"/>
  <c r="S184" s="1"/>
  <c r="T184" s="1"/>
  <c r="V184" s="1"/>
  <c r="W184" s="1"/>
  <c r="BD184" s="1"/>
  <c r="BH184" s="1"/>
  <c r="P183"/>
  <c r="R183" s="1"/>
  <c r="S183" s="1"/>
  <c r="T183" s="1"/>
  <c r="V183" s="1"/>
  <c r="W183" s="1"/>
  <c r="BD183" s="1"/>
  <c r="BH183" s="1"/>
  <c r="P182"/>
  <c r="R182" s="1"/>
  <c r="S182" s="1"/>
  <c r="T182" s="1"/>
  <c r="V182" s="1"/>
  <c r="W182" s="1"/>
  <c r="BD182" s="1"/>
  <c r="BH182" s="1"/>
  <c r="P181"/>
  <c r="R181" s="1"/>
  <c r="S181" s="1"/>
  <c r="T181" s="1"/>
  <c r="V181" s="1"/>
  <c r="W181" s="1"/>
  <c r="BD181" s="1"/>
  <c r="BH181" s="1"/>
  <c r="P180"/>
  <c r="R180" s="1"/>
  <c r="S180" s="1"/>
  <c r="T180" s="1"/>
  <c r="V180" s="1"/>
  <c r="W180" s="1"/>
  <c r="BD180" s="1"/>
  <c r="BH180" s="1"/>
  <c r="P179"/>
  <c r="R179" s="1"/>
  <c r="S179" s="1"/>
  <c r="T179" s="1"/>
  <c r="V179" s="1"/>
  <c r="W179" s="1"/>
  <c r="BD179" s="1"/>
  <c r="BH179" s="1"/>
  <c r="P178"/>
  <c r="R178" s="1"/>
  <c r="S178" s="1"/>
  <c r="T178" s="1"/>
  <c r="V178" s="1"/>
  <c r="W178" s="1"/>
  <c r="BD178" s="1"/>
  <c r="BH178" s="1"/>
  <c r="P177"/>
  <c r="R177" s="1"/>
  <c r="S177" s="1"/>
  <c r="T177" s="1"/>
  <c r="V177" s="1"/>
  <c r="W177" s="1"/>
  <c r="BD177" s="1"/>
  <c r="BH177" s="1"/>
  <c r="P176"/>
  <c r="R176" s="1"/>
  <c r="S176" s="1"/>
  <c r="T176" s="1"/>
  <c r="V176" s="1"/>
  <c r="W176" s="1"/>
  <c r="BD176" s="1"/>
  <c r="BH176" s="1"/>
  <c r="P175"/>
  <c r="R175" s="1"/>
  <c r="S175" s="1"/>
  <c r="T175" s="1"/>
  <c r="V175" s="1"/>
  <c r="W175" s="1"/>
  <c r="BD175" s="1"/>
  <c r="BH175" s="1"/>
  <c r="P174"/>
  <c r="R174" s="1"/>
  <c r="S174" s="1"/>
  <c r="T174" s="1"/>
  <c r="V174" s="1"/>
  <c r="W174" s="1"/>
  <c r="BD174" s="1"/>
  <c r="BH174" s="1"/>
  <c r="P173"/>
  <c r="R173" s="1"/>
  <c r="S173" s="1"/>
  <c r="T173" s="1"/>
  <c r="V173" s="1"/>
  <c r="W173" s="1"/>
  <c r="BD173" s="1"/>
  <c r="BH173" s="1"/>
  <c r="P172"/>
  <c r="R172" s="1"/>
  <c r="S172" s="1"/>
  <c r="T172" s="1"/>
  <c r="V172" s="1"/>
  <c r="W172" s="1"/>
  <c r="BD172" s="1"/>
  <c r="BH172" s="1"/>
  <c r="P171"/>
  <c r="R171" s="1"/>
  <c r="S171" s="1"/>
  <c r="T171" s="1"/>
  <c r="V171" s="1"/>
  <c r="W171" s="1"/>
  <c r="BD171" s="1"/>
  <c r="BH171" s="1"/>
  <c r="P170"/>
  <c r="R170" s="1"/>
  <c r="S170" s="1"/>
  <c r="T170" s="1"/>
  <c r="V170" s="1"/>
  <c r="W170" s="1"/>
  <c r="BD170" s="1"/>
  <c r="BH170" s="1"/>
  <c r="P169"/>
  <c r="R169" s="1"/>
  <c r="S169" s="1"/>
  <c r="T169" s="1"/>
  <c r="V169" s="1"/>
  <c r="W169" s="1"/>
  <c r="BD169" s="1"/>
  <c r="BH169" s="1"/>
  <c r="P168"/>
  <c r="R168" s="1"/>
  <c r="S168" s="1"/>
  <c r="T168" s="1"/>
  <c r="V168" s="1"/>
  <c r="W168" s="1"/>
  <c r="BD168" s="1"/>
  <c r="BH168" s="1"/>
  <c r="P167"/>
  <c r="R167" s="1"/>
  <c r="S167" s="1"/>
  <c r="T167" s="1"/>
  <c r="V167" s="1"/>
  <c r="W167" s="1"/>
  <c r="BD167" s="1"/>
  <c r="BH167" s="1"/>
  <c r="P166"/>
  <c r="R166" s="1"/>
  <c r="S166" s="1"/>
  <c r="T166" s="1"/>
  <c r="V166" s="1"/>
  <c r="W166" s="1"/>
  <c r="BD166" s="1"/>
  <c r="BH166" s="1"/>
  <c r="P165"/>
  <c r="R165" s="1"/>
  <c r="S165" s="1"/>
  <c r="T165" s="1"/>
  <c r="V165" s="1"/>
  <c r="W165" s="1"/>
  <c r="BD165" s="1"/>
  <c r="BH165" s="1"/>
  <c r="P164"/>
  <c r="R164" s="1"/>
  <c r="S164" s="1"/>
  <c r="T164" s="1"/>
  <c r="V164" s="1"/>
  <c r="W164" s="1"/>
  <c r="BD164" s="1"/>
  <c r="BH164" s="1"/>
  <c r="P163"/>
  <c r="R163" s="1"/>
  <c r="S163" s="1"/>
  <c r="T163" s="1"/>
  <c r="V163" s="1"/>
  <c r="W163" s="1"/>
  <c r="BD163" s="1"/>
  <c r="BH163" s="1"/>
  <c r="P162"/>
  <c r="R162" s="1"/>
  <c r="S162" s="1"/>
  <c r="T162" s="1"/>
  <c r="V162" s="1"/>
  <c r="W162" s="1"/>
  <c r="BD162" s="1"/>
  <c r="BH162" s="1"/>
  <c r="P161"/>
  <c r="R161" s="1"/>
  <c r="S161" s="1"/>
  <c r="T161" s="1"/>
  <c r="V161" s="1"/>
  <c r="W161" s="1"/>
  <c r="BD161" s="1"/>
  <c r="BH161" s="1"/>
  <c r="P160"/>
  <c r="R160" s="1"/>
  <c r="S160" s="1"/>
  <c r="T160" s="1"/>
  <c r="V160" s="1"/>
  <c r="W160" s="1"/>
  <c r="BD160" s="1"/>
  <c r="BH160" s="1"/>
  <c r="P159"/>
  <c r="R159" s="1"/>
  <c r="S159" s="1"/>
  <c r="T159" s="1"/>
  <c r="V159" s="1"/>
  <c r="W159" s="1"/>
  <c r="BD159" s="1"/>
  <c r="BH159" s="1"/>
  <c r="P158"/>
  <c r="R158" s="1"/>
  <c r="S158" s="1"/>
  <c r="T158" s="1"/>
  <c r="V158" s="1"/>
  <c r="W158" s="1"/>
  <c r="BD158" s="1"/>
  <c r="BH158" s="1"/>
  <c r="P157"/>
  <c r="R157" s="1"/>
  <c r="S157" s="1"/>
  <c r="T157" s="1"/>
  <c r="V157" s="1"/>
  <c r="W157" s="1"/>
  <c r="BD157" s="1"/>
  <c r="BH157" s="1"/>
  <c r="P156"/>
  <c r="R156" s="1"/>
  <c r="S156" s="1"/>
  <c r="T156" s="1"/>
  <c r="V156" s="1"/>
  <c r="W156" s="1"/>
  <c r="BD156" s="1"/>
  <c r="BH156" s="1"/>
  <c r="P155"/>
  <c r="R155" s="1"/>
  <c r="S155" s="1"/>
  <c r="T155" s="1"/>
  <c r="V155" s="1"/>
  <c r="W155" s="1"/>
  <c r="BD155" s="1"/>
  <c r="BH155" s="1"/>
  <c r="P154"/>
  <c r="R154" s="1"/>
  <c r="S154" s="1"/>
  <c r="T154" s="1"/>
  <c r="V154" s="1"/>
  <c r="W154" s="1"/>
  <c r="BD154" s="1"/>
  <c r="BH154" s="1"/>
  <c r="P153"/>
  <c r="R153" s="1"/>
  <c r="S153" s="1"/>
  <c r="T153" s="1"/>
  <c r="V153" s="1"/>
  <c r="W153" s="1"/>
  <c r="BD153" s="1"/>
  <c r="BH153" s="1"/>
  <c r="P152"/>
  <c r="R152" s="1"/>
  <c r="S152" s="1"/>
  <c r="T152" s="1"/>
  <c r="V152" s="1"/>
  <c r="W152" s="1"/>
  <c r="BD152" s="1"/>
  <c r="BH152" s="1"/>
  <c r="P151"/>
  <c r="R151" s="1"/>
  <c r="S151" s="1"/>
  <c r="T151" s="1"/>
  <c r="V151" s="1"/>
  <c r="W151" s="1"/>
  <c r="BD151" s="1"/>
  <c r="BH151" s="1"/>
  <c r="P150"/>
  <c r="R150" s="1"/>
  <c r="S150" s="1"/>
  <c r="T150" s="1"/>
  <c r="V150" s="1"/>
  <c r="W150" s="1"/>
  <c r="BD150" s="1"/>
  <c r="BH150" s="1"/>
  <c r="P149"/>
  <c r="R149" s="1"/>
  <c r="S149" s="1"/>
  <c r="T149" s="1"/>
  <c r="V149" s="1"/>
  <c r="W149" s="1"/>
  <c r="BD149" s="1"/>
  <c r="BH149" s="1"/>
  <c r="P148"/>
  <c r="R148" s="1"/>
  <c r="S148" s="1"/>
  <c r="T148" s="1"/>
  <c r="V148" s="1"/>
  <c r="W148" s="1"/>
  <c r="BD148" s="1"/>
  <c r="BH148" s="1"/>
  <c r="P147"/>
  <c r="R147" s="1"/>
  <c r="S147" s="1"/>
  <c r="T147" s="1"/>
  <c r="V147" s="1"/>
  <c r="W147" s="1"/>
  <c r="BD147" s="1"/>
  <c r="BH147" s="1"/>
  <c r="P146"/>
  <c r="R146" s="1"/>
  <c r="S146" s="1"/>
  <c r="T146" s="1"/>
  <c r="V146" s="1"/>
  <c r="W146" s="1"/>
  <c r="BD146" s="1"/>
  <c r="BH146" s="1"/>
  <c r="P145"/>
  <c r="R145" s="1"/>
  <c r="S145" s="1"/>
  <c r="T145" s="1"/>
  <c r="V145" s="1"/>
  <c r="W145" s="1"/>
  <c r="BD145" s="1"/>
  <c r="BH145" s="1"/>
  <c r="P144"/>
  <c r="R144" s="1"/>
  <c r="S144" s="1"/>
  <c r="T144" s="1"/>
  <c r="V144" s="1"/>
  <c r="W144" s="1"/>
  <c r="BD144" s="1"/>
  <c r="BH144" s="1"/>
  <c r="P143"/>
  <c r="R143" s="1"/>
  <c r="S143" s="1"/>
  <c r="T143" s="1"/>
  <c r="V143" s="1"/>
  <c r="W143" s="1"/>
  <c r="BD143" s="1"/>
  <c r="BH143" s="1"/>
  <c r="P142"/>
  <c r="R142" s="1"/>
  <c r="S142" s="1"/>
  <c r="T142" s="1"/>
  <c r="V142" s="1"/>
  <c r="W142" s="1"/>
  <c r="BD142" s="1"/>
  <c r="BH142" s="1"/>
  <c r="P141"/>
  <c r="R141" s="1"/>
  <c r="S141" s="1"/>
  <c r="T141" s="1"/>
  <c r="V141" s="1"/>
  <c r="W141" s="1"/>
  <c r="BD141" s="1"/>
  <c r="BH141" s="1"/>
  <c r="P140"/>
  <c r="R140" s="1"/>
  <c r="S140" s="1"/>
  <c r="T140" s="1"/>
  <c r="V140" s="1"/>
  <c r="W140" s="1"/>
  <c r="BD140" s="1"/>
  <c r="BH140" s="1"/>
  <c r="P139"/>
  <c r="R139" s="1"/>
  <c r="S139" s="1"/>
  <c r="T139" s="1"/>
  <c r="V139" s="1"/>
  <c r="W139" s="1"/>
  <c r="BD139" s="1"/>
  <c r="BH139" s="1"/>
  <c r="P138"/>
  <c r="R138" s="1"/>
  <c r="S138" s="1"/>
  <c r="T138" s="1"/>
  <c r="V138" s="1"/>
  <c r="W138" s="1"/>
  <c r="BD138" s="1"/>
  <c r="BH138" s="1"/>
  <c r="P137"/>
  <c r="R137" s="1"/>
  <c r="S137" s="1"/>
  <c r="T137" s="1"/>
  <c r="V137" s="1"/>
  <c r="W137" s="1"/>
  <c r="BD137" s="1"/>
  <c r="BH137" s="1"/>
  <c r="P136"/>
  <c r="R136" s="1"/>
  <c r="S136" s="1"/>
  <c r="T136" s="1"/>
  <c r="V136" s="1"/>
  <c r="W136" s="1"/>
  <c r="BD136" s="1"/>
  <c r="BH136" s="1"/>
  <c r="P135"/>
  <c r="R135" s="1"/>
  <c r="S135" s="1"/>
  <c r="T135" s="1"/>
  <c r="V135" s="1"/>
  <c r="W135" s="1"/>
  <c r="BD135" s="1"/>
  <c r="BH135" s="1"/>
  <c r="P134"/>
  <c r="R134" s="1"/>
  <c r="S134" s="1"/>
  <c r="T134" s="1"/>
  <c r="V134" s="1"/>
  <c r="W134" s="1"/>
  <c r="BD134" s="1"/>
  <c r="BH134" s="1"/>
  <c r="P133"/>
  <c r="R133" s="1"/>
  <c r="S133" s="1"/>
  <c r="T133" s="1"/>
  <c r="V133" s="1"/>
  <c r="W133" s="1"/>
  <c r="BD133" s="1"/>
  <c r="BH133" s="1"/>
  <c r="P132"/>
  <c r="R132" s="1"/>
  <c r="S132" s="1"/>
  <c r="T132" s="1"/>
  <c r="V132" s="1"/>
  <c r="W132" s="1"/>
  <c r="BD132" s="1"/>
  <c r="BH132" s="1"/>
  <c r="P131"/>
  <c r="R131" s="1"/>
  <c r="S131" s="1"/>
  <c r="T131" s="1"/>
  <c r="V131" s="1"/>
  <c r="W131" s="1"/>
  <c r="BD131" s="1"/>
  <c r="BH131" s="1"/>
  <c r="P130"/>
  <c r="R130" s="1"/>
  <c r="S130" s="1"/>
  <c r="T130" s="1"/>
  <c r="V130" s="1"/>
  <c r="W130" s="1"/>
  <c r="BD130" s="1"/>
  <c r="BH130" s="1"/>
  <c r="P129"/>
  <c r="R129" s="1"/>
  <c r="S129" s="1"/>
  <c r="T129" s="1"/>
  <c r="V129" s="1"/>
  <c r="W129" s="1"/>
  <c r="BD129" s="1"/>
  <c r="BH129" s="1"/>
  <c r="P128"/>
  <c r="R128" s="1"/>
  <c r="S128" s="1"/>
  <c r="T128" s="1"/>
  <c r="V128" s="1"/>
  <c r="W128" s="1"/>
  <c r="BD128" s="1"/>
  <c r="BH128" s="1"/>
  <c r="P127"/>
  <c r="R127" s="1"/>
  <c r="S127" s="1"/>
  <c r="T127" s="1"/>
  <c r="V127" s="1"/>
  <c r="W127" s="1"/>
  <c r="BD127" s="1"/>
  <c r="BH127" s="1"/>
  <c r="P126"/>
  <c r="R126" s="1"/>
  <c r="S126" s="1"/>
  <c r="T126" s="1"/>
  <c r="V126" s="1"/>
  <c r="W126" s="1"/>
  <c r="BD126" s="1"/>
  <c r="BH126" s="1"/>
  <c r="P125"/>
  <c r="R125" s="1"/>
  <c r="S125" s="1"/>
  <c r="T125" s="1"/>
  <c r="V125" s="1"/>
  <c r="W125" s="1"/>
  <c r="BD125" s="1"/>
  <c r="BH125" s="1"/>
  <c r="P124"/>
  <c r="R124" s="1"/>
  <c r="S124" s="1"/>
  <c r="T124" s="1"/>
  <c r="V124" s="1"/>
  <c r="W124" s="1"/>
  <c r="BD124" s="1"/>
  <c r="BH124" s="1"/>
  <c r="P123"/>
  <c r="R123" s="1"/>
  <c r="S123" s="1"/>
  <c r="T123" s="1"/>
  <c r="V123" s="1"/>
  <c r="W123" s="1"/>
  <c r="BD123" s="1"/>
  <c r="BH123" s="1"/>
  <c r="P122"/>
  <c r="R122" s="1"/>
  <c r="S122" s="1"/>
  <c r="T122" s="1"/>
  <c r="V122" s="1"/>
  <c r="W122" s="1"/>
  <c r="BD122" s="1"/>
  <c r="BH122" s="1"/>
  <c r="P121"/>
  <c r="R121" s="1"/>
  <c r="S121" s="1"/>
  <c r="T121" s="1"/>
  <c r="V121" s="1"/>
  <c r="W121" s="1"/>
  <c r="BD121" s="1"/>
  <c r="BH121" s="1"/>
  <c r="P120"/>
  <c r="R120" s="1"/>
  <c r="S120" s="1"/>
  <c r="T120" s="1"/>
  <c r="V120" s="1"/>
  <c r="W120" s="1"/>
  <c r="BD120" s="1"/>
  <c r="BH120" s="1"/>
  <c r="P119"/>
  <c r="R119" s="1"/>
  <c r="S119" s="1"/>
  <c r="T119" s="1"/>
  <c r="V119" s="1"/>
  <c r="W119" s="1"/>
  <c r="BD119" s="1"/>
  <c r="BH119" s="1"/>
  <c r="P118"/>
  <c r="R118" s="1"/>
  <c r="S118" s="1"/>
  <c r="T118" s="1"/>
  <c r="V118" s="1"/>
  <c r="W118" s="1"/>
  <c r="BD118" s="1"/>
  <c r="BH118" s="1"/>
  <c r="P117"/>
  <c r="R117" s="1"/>
  <c r="S117" s="1"/>
  <c r="T117" s="1"/>
  <c r="V117" s="1"/>
  <c r="W117" s="1"/>
  <c r="BD117" s="1"/>
  <c r="BH117" s="1"/>
  <c r="P116"/>
  <c r="R116" s="1"/>
  <c r="S116" s="1"/>
  <c r="T116" s="1"/>
  <c r="V116" s="1"/>
  <c r="W116" s="1"/>
  <c r="BD116" s="1"/>
  <c r="BH116" s="1"/>
  <c r="P115"/>
  <c r="R115" s="1"/>
  <c r="S115" s="1"/>
  <c r="T115" s="1"/>
  <c r="V115" s="1"/>
  <c r="W115" s="1"/>
  <c r="BD115" s="1"/>
  <c r="BH115" s="1"/>
  <c r="P114"/>
  <c r="R114" s="1"/>
  <c r="S114" s="1"/>
  <c r="T114" s="1"/>
  <c r="V114" s="1"/>
  <c r="W114" s="1"/>
  <c r="BD114" s="1"/>
  <c r="BH114" s="1"/>
  <c r="P113"/>
  <c r="R113" s="1"/>
  <c r="S113" s="1"/>
  <c r="T113" s="1"/>
  <c r="V113" s="1"/>
  <c r="W113" s="1"/>
  <c r="BD113" s="1"/>
  <c r="BH113" s="1"/>
  <c r="P112"/>
  <c r="R112" s="1"/>
  <c r="S112" s="1"/>
  <c r="T112" s="1"/>
  <c r="V112" s="1"/>
  <c r="W112" s="1"/>
  <c r="BD112" s="1"/>
  <c r="BH112" s="1"/>
  <c r="P111"/>
  <c r="R111" s="1"/>
  <c r="S111" s="1"/>
  <c r="T111" s="1"/>
  <c r="V111" s="1"/>
  <c r="W111" s="1"/>
  <c r="BD111" s="1"/>
  <c r="BH111" s="1"/>
  <c r="P110"/>
  <c r="R110" s="1"/>
  <c r="S110" s="1"/>
  <c r="T110" s="1"/>
  <c r="V110" s="1"/>
  <c r="W110" s="1"/>
  <c r="BD110" s="1"/>
  <c r="BH110" s="1"/>
  <c r="P109"/>
  <c r="R109" s="1"/>
  <c r="S109" s="1"/>
  <c r="T109" s="1"/>
  <c r="V109" s="1"/>
  <c r="W109" s="1"/>
  <c r="BD109" s="1"/>
  <c r="BH109" s="1"/>
  <c r="P108"/>
  <c r="R108" s="1"/>
  <c r="S108" s="1"/>
  <c r="T108" s="1"/>
  <c r="V108" s="1"/>
  <c r="W108" s="1"/>
  <c r="BD108" s="1"/>
  <c r="BH108" s="1"/>
  <c r="P107"/>
  <c r="R107" s="1"/>
  <c r="S107" s="1"/>
  <c r="T107" s="1"/>
  <c r="V107" s="1"/>
  <c r="W107" s="1"/>
  <c r="BD107" s="1"/>
  <c r="BH107" s="1"/>
  <c r="P106"/>
  <c r="R106" s="1"/>
  <c r="S106" s="1"/>
  <c r="T106" s="1"/>
  <c r="V106" s="1"/>
  <c r="W106" s="1"/>
  <c r="BD106" s="1"/>
  <c r="BH106" s="1"/>
  <c r="P105"/>
  <c r="R105" s="1"/>
  <c r="S105" s="1"/>
  <c r="T105" s="1"/>
  <c r="V105" s="1"/>
  <c r="W105" s="1"/>
  <c r="BD105" s="1"/>
  <c r="BH105" s="1"/>
  <c r="P104"/>
  <c r="R104" s="1"/>
  <c r="S104" s="1"/>
  <c r="T104" s="1"/>
  <c r="V104" s="1"/>
  <c r="W104" s="1"/>
  <c r="BD104" s="1"/>
  <c r="BH104" s="1"/>
  <c r="P103"/>
  <c r="R103" s="1"/>
  <c r="S103" s="1"/>
  <c r="T103" s="1"/>
  <c r="V103" s="1"/>
  <c r="W103" s="1"/>
  <c r="BD103" s="1"/>
  <c r="BH103" s="1"/>
  <c r="P102"/>
  <c r="R102" s="1"/>
  <c r="S102" s="1"/>
  <c r="T102" s="1"/>
  <c r="V102" s="1"/>
  <c r="W102" s="1"/>
  <c r="BD102" s="1"/>
  <c r="BH102" s="1"/>
  <c r="P101"/>
  <c r="R101" s="1"/>
  <c r="S101" s="1"/>
  <c r="T101" s="1"/>
  <c r="V101" s="1"/>
  <c r="W101" s="1"/>
  <c r="BD101" s="1"/>
  <c r="BH101" s="1"/>
  <c r="P100"/>
  <c r="R100" s="1"/>
  <c r="S100" s="1"/>
  <c r="T100" s="1"/>
  <c r="V100" s="1"/>
  <c r="W100" s="1"/>
  <c r="BD100" s="1"/>
  <c r="BH100" s="1"/>
  <c r="P99"/>
  <c r="R99" s="1"/>
  <c r="S99" s="1"/>
  <c r="T99" s="1"/>
  <c r="V99" s="1"/>
  <c r="W99" s="1"/>
  <c r="BD99" s="1"/>
  <c r="BH99" s="1"/>
  <c r="P97"/>
  <c r="R97" s="1"/>
  <c r="S97" s="1"/>
  <c r="T97" s="1"/>
  <c r="V97" s="1"/>
  <c r="W97" s="1"/>
  <c r="BD97" s="1"/>
  <c r="BH97" s="1"/>
  <c r="P96"/>
  <c r="R96" s="1"/>
  <c r="S96" s="1"/>
  <c r="T96" s="1"/>
  <c r="V96" s="1"/>
  <c r="W96" s="1"/>
  <c r="BD96" s="1"/>
  <c r="BH96" s="1"/>
  <c r="P95"/>
  <c r="R95" s="1"/>
  <c r="S95" s="1"/>
  <c r="T95" s="1"/>
  <c r="V95" s="1"/>
  <c r="W95" s="1"/>
  <c r="BD95" s="1"/>
  <c r="BH95" s="1"/>
  <c r="P94"/>
  <c r="R94" s="1"/>
  <c r="S94" s="1"/>
  <c r="T94" s="1"/>
  <c r="V94" s="1"/>
  <c r="W94" s="1"/>
  <c r="BD94" s="1"/>
  <c r="BH94" s="1"/>
  <c r="P93"/>
  <c r="R93" s="1"/>
  <c r="S93" s="1"/>
  <c r="T93" s="1"/>
  <c r="V93" s="1"/>
  <c r="W93" s="1"/>
  <c r="BD93" s="1"/>
  <c r="BH93" s="1"/>
  <c r="P92"/>
  <c r="R92" s="1"/>
  <c r="S92" s="1"/>
  <c r="T92" s="1"/>
  <c r="V92" s="1"/>
  <c r="W92" s="1"/>
  <c r="BD92" s="1"/>
  <c r="BH92" s="1"/>
  <c r="P91"/>
  <c r="R91" s="1"/>
  <c r="S91" s="1"/>
  <c r="T91" s="1"/>
  <c r="V91" s="1"/>
  <c r="W91" s="1"/>
  <c r="BD91" s="1"/>
  <c r="BH91" s="1"/>
  <c r="P90"/>
  <c r="R90" s="1"/>
  <c r="S90" s="1"/>
  <c r="T90" s="1"/>
  <c r="V90" s="1"/>
  <c r="W90" s="1"/>
  <c r="BD90" s="1"/>
  <c r="BH90" s="1"/>
  <c r="P89"/>
  <c r="R89" s="1"/>
  <c r="S89" s="1"/>
  <c r="T89" s="1"/>
  <c r="V89" s="1"/>
  <c r="W89" s="1"/>
  <c r="BD89" s="1"/>
  <c r="BH89" s="1"/>
  <c r="P88"/>
  <c r="R88" s="1"/>
  <c r="S88" s="1"/>
  <c r="T88" s="1"/>
  <c r="V88" s="1"/>
  <c r="W88" s="1"/>
  <c r="BD88" s="1"/>
  <c r="BH88" s="1"/>
  <c r="P87"/>
  <c r="R87" s="1"/>
  <c r="S87" s="1"/>
  <c r="T87" s="1"/>
  <c r="V87" s="1"/>
  <c r="W87" s="1"/>
  <c r="BD87" s="1"/>
  <c r="BH87" s="1"/>
  <c r="P86"/>
  <c r="R86" s="1"/>
  <c r="S86" s="1"/>
  <c r="T86" s="1"/>
  <c r="V86" s="1"/>
  <c r="W86" s="1"/>
  <c r="BD86" s="1"/>
  <c r="BH86" s="1"/>
  <c r="P85"/>
  <c r="R85" s="1"/>
  <c r="S85" s="1"/>
  <c r="T85" s="1"/>
  <c r="V85" s="1"/>
  <c r="W85" s="1"/>
  <c r="BD85" s="1"/>
  <c r="BH85" s="1"/>
  <c r="P84"/>
  <c r="R84" s="1"/>
  <c r="S84" s="1"/>
  <c r="T84" s="1"/>
  <c r="V84" s="1"/>
  <c r="W84" s="1"/>
  <c r="BD84" s="1"/>
  <c r="BH84" s="1"/>
  <c r="P83"/>
  <c r="R83" s="1"/>
  <c r="S83" s="1"/>
  <c r="T83" s="1"/>
  <c r="V83" s="1"/>
  <c r="W83" s="1"/>
  <c r="BD83" s="1"/>
  <c r="BH83" s="1"/>
  <c r="P82"/>
  <c r="R82" s="1"/>
  <c r="S82" s="1"/>
  <c r="T82" s="1"/>
  <c r="V82" s="1"/>
  <c r="W82" s="1"/>
  <c r="BD82" s="1"/>
  <c r="BH82" s="1"/>
  <c r="P81"/>
  <c r="R81" s="1"/>
  <c r="S81" s="1"/>
  <c r="T81" s="1"/>
  <c r="V81" s="1"/>
  <c r="W81" s="1"/>
  <c r="BD81" s="1"/>
  <c r="BH81" s="1"/>
  <c r="P80"/>
  <c r="R80" s="1"/>
  <c r="S80" s="1"/>
  <c r="T80" s="1"/>
  <c r="V80" s="1"/>
  <c r="W80" s="1"/>
  <c r="BD80" s="1"/>
  <c r="BH80" s="1"/>
  <c r="P79"/>
  <c r="R79" s="1"/>
  <c r="S79" s="1"/>
  <c r="T79" s="1"/>
  <c r="V79" s="1"/>
  <c r="W79" s="1"/>
  <c r="BD79" s="1"/>
  <c r="BH79" s="1"/>
  <c r="P78"/>
  <c r="R78" s="1"/>
  <c r="S78" s="1"/>
  <c r="T78" s="1"/>
  <c r="V78" s="1"/>
  <c r="W78" s="1"/>
  <c r="BD78" s="1"/>
  <c r="BH78" s="1"/>
  <c r="P77"/>
  <c r="R77" s="1"/>
  <c r="S77" s="1"/>
  <c r="T77" s="1"/>
  <c r="V77" s="1"/>
  <c r="W77" s="1"/>
  <c r="BD77" s="1"/>
  <c r="BH77" s="1"/>
  <c r="P76"/>
  <c r="R76" s="1"/>
  <c r="S76" s="1"/>
  <c r="T76" s="1"/>
  <c r="V76" s="1"/>
  <c r="W76" s="1"/>
  <c r="BD76" s="1"/>
  <c r="BH76" s="1"/>
  <c r="P75"/>
  <c r="R75" s="1"/>
  <c r="S75" s="1"/>
  <c r="T75" s="1"/>
  <c r="V75" s="1"/>
  <c r="W75" s="1"/>
  <c r="BD75" s="1"/>
  <c r="BH75" s="1"/>
  <c r="P74"/>
  <c r="R74" s="1"/>
  <c r="S74" s="1"/>
  <c r="T74" s="1"/>
  <c r="V74" s="1"/>
  <c r="W74" s="1"/>
  <c r="BD74" s="1"/>
  <c r="BH74" s="1"/>
  <c r="P73"/>
  <c r="R73" s="1"/>
  <c r="S73" s="1"/>
  <c r="T73" s="1"/>
  <c r="V73" s="1"/>
  <c r="W73" s="1"/>
  <c r="BD73" s="1"/>
  <c r="BH73" s="1"/>
  <c r="P72"/>
  <c r="R72" s="1"/>
  <c r="S72" s="1"/>
  <c r="T72" s="1"/>
  <c r="V72" s="1"/>
  <c r="W72" s="1"/>
  <c r="BD72" s="1"/>
  <c r="BH72" s="1"/>
  <c r="P71"/>
  <c r="R71" s="1"/>
  <c r="S71" s="1"/>
  <c r="T71" s="1"/>
  <c r="V71" s="1"/>
  <c r="W71" s="1"/>
  <c r="BD71" s="1"/>
  <c r="BH71" s="1"/>
  <c r="P70"/>
  <c r="R70" s="1"/>
  <c r="S70" s="1"/>
  <c r="T70" s="1"/>
  <c r="V70" s="1"/>
  <c r="W70" s="1"/>
  <c r="BD70" s="1"/>
  <c r="BH70" s="1"/>
  <c r="P69"/>
  <c r="R69" s="1"/>
  <c r="S69" s="1"/>
  <c r="T69" s="1"/>
  <c r="V69" s="1"/>
  <c r="W69" s="1"/>
  <c r="BD69" s="1"/>
  <c r="BH69" s="1"/>
  <c r="P68"/>
  <c r="R68" s="1"/>
  <c r="S68" s="1"/>
  <c r="T68" s="1"/>
  <c r="V68" s="1"/>
  <c r="W68" s="1"/>
  <c r="BD68" s="1"/>
  <c r="BH68" s="1"/>
  <c r="P67"/>
  <c r="R67" s="1"/>
  <c r="S67" s="1"/>
  <c r="T67" s="1"/>
  <c r="V67" s="1"/>
  <c r="W67" s="1"/>
  <c r="BD67" s="1"/>
  <c r="BH67" s="1"/>
  <c r="P66"/>
  <c r="R66" s="1"/>
  <c r="S66" s="1"/>
  <c r="T66" s="1"/>
  <c r="V66" s="1"/>
  <c r="W66" s="1"/>
  <c r="BD66" s="1"/>
  <c r="BH66" s="1"/>
  <c r="P65"/>
  <c r="R65" s="1"/>
  <c r="S65" s="1"/>
  <c r="T65" s="1"/>
  <c r="V65" s="1"/>
  <c r="W65" s="1"/>
  <c r="BD65" s="1"/>
  <c r="BH65" s="1"/>
  <c r="P64"/>
  <c r="R64" s="1"/>
  <c r="S64" s="1"/>
  <c r="T64" s="1"/>
  <c r="V64" s="1"/>
  <c r="W64" s="1"/>
  <c r="BD64" s="1"/>
  <c r="BH64" s="1"/>
  <c r="P63"/>
  <c r="R63" s="1"/>
  <c r="S63" s="1"/>
  <c r="T63" s="1"/>
  <c r="V63" s="1"/>
  <c r="W63" s="1"/>
  <c r="BD63" s="1"/>
  <c r="BH63" s="1"/>
  <c r="P62"/>
  <c r="R62" s="1"/>
  <c r="S62" s="1"/>
  <c r="T62" s="1"/>
  <c r="V62" s="1"/>
  <c r="W62" s="1"/>
  <c r="BD62" s="1"/>
  <c r="BH62" s="1"/>
  <c r="P61"/>
  <c r="R61" s="1"/>
  <c r="S61" s="1"/>
  <c r="T61" s="1"/>
  <c r="V61" s="1"/>
  <c r="W61" s="1"/>
  <c r="BD61" s="1"/>
  <c r="BH61" s="1"/>
  <c r="P60"/>
  <c r="R60" s="1"/>
  <c r="S60" s="1"/>
  <c r="T60" s="1"/>
  <c r="V60" s="1"/>
  <c r="W60" s="1"/>
  <c r="BD60" s="1"/>
  <c r="BH60" s="1"/>
  <c r="P59"/>
  <c r="R59" s="1"/>
  <c r="S59" s="1"/>
  <c r="T59" s="1"/>
  <c r="V59" s="1"/>
  <c r="W59" s="1"/>
  <c r="BD59" s="1"/>
  <c r="BH59" s="1"/>
  <c r="P58"/>
  <c r="R58" s="1"/>
  <c r="S58" s="1"/>
  <c r="T58" s="1"/>
  <c r="V58" s="1"/>
  <c r="W58" s="1"/>
  <c r="BD58" s="1"/>
  <c r="BH58" s="1"/>
  <c r="P57"/>
  <c r="R57" s="1"/>
  <c r="S57" s="1"/>
  <c r="T57" s="1"/>
  <c r="V57" s="1"/>
  <c r="W57" s="1"/>
  <c r="BD57" s="1"/>
  <c r="BH57" s="1"/>
  <c r="P56"/>
  <c r="R56" s="1"/>
  <c r="S56" s="1"/>
  <c r="T56" s="1"/>
  <c r="V56" s="1"/>
  <c r="W56" s="1"/>
  <c r="BD56" s="1"/>
  <c r="BH56" s="1"/>
  <c r="P55"/>
  <c r="R55" s="1"/>
  <c r="S55" s="1"/>
  <c r="T55" s="1"/>
  <c r="V55" s="1"/>
  <c r="W55" s="1"/>
  <c r="BD55" s="1"/>
  <c r="BH55" s="1"/>
  <c r="P54"/>
  <c r="R54" s="1"/>
  <c r="S54" s="1"/>
  <c r="T54" s="1"/>
  <c r="V54" s="1"/>
  <c r="W54" s="1"/>
  <c r="BD54" s="1"/>
  <c r="BH54" s="1"/>
  <c r="P53"/>
  <c r="R53" s="1"/>
  <c r="S53" s="1"/>
  <c r="T53" s="1"/>
  <c r="V53" s="1"/>
  <c r="W53" s="1"/>
  <c r="BD53" s="1"/>
  <c r="BH53" s="1"/>
  <c r="P52"/>
  <c r="R52" s="1"/>
  <c r="S52" s="1"/>
  <c r="T52" s="1"/>
  <c r="V52" s="1"/>
  <c r="W52" s="1"/>
  <c r="BD52" s="1"/>
  <c r="BH52" s="1"/>
  <c r="P51"/>
  <c r="R51" s="1"/>
  <c r="S51" s="1"/>
  <c r="T51" s="1"/>
  <c r="V51" s="1"/>
  <c r="W51" s="1"/>
  <c r="BD51" s="1"/>
  <c r="BH51" s="1"/>
  <c r="P50"/>
  <c r="R50" s="1"/>
  <c r="S50" s="1"/>
  <c r="T50" s="1"/>
  <c r="V50" s="1"/>
  <c r="W50" s="1"/>
  <c r="BD50" s="1"/>
  <c r="BH50" s="1"/>
  <c r="P49"/>
  <c r="R49" s="1"/>
  <c r="S49" s="1"/>
  <c r="T49" s="1"/>
  <c r="V49" s="1"/>
  <c r="W49" s="1"/>
  <c r="BD49" s="1"/>
  <c r="BH49" s="1"/>
  <c r="P48"/>
  <c r="R48" s="1"/>
  <c r="S48" s="1"/>
  <c r="T48" s="1"/>
  <c r="V48" s="1"/>
  <c r="W48" s="1"/>
  <c r="BD48" s="1"/>
  <c r="BH48" s="1"/>
  <c r="P47"/>
  <c r="R47" s="1"/>
  <c r="S47" s="1"/>
  <c r="T47" s="1"/>
  <c r="V47" s="1"/>
  <c r="W47" s="1"/>
  <c r="BD47" s="1"/>
  <c r="BH47" s="1"/>
  <c r="P46"/>
  <c r="R46" s="1"/>
  <c r="S46" s="1"/>
  <c r="T46" s="1"/>
  <c r="V46" s="1"/>
  <c r="W46" s="1"/>
  <c r="BD46" s="1"/>
  <c r="BH46" s="1"/>
  <c r="P45"/>
  <c r="R45" s="1"/>
  <c r="S45" s="1"/>
  <c r="T45" s="1"/>
  <c r="V45" s="1"/>
  <c r="W45" s="1"/>
  <c r="BD45" s="1"/>
  <c r="BH45" s="1"/>
  <c r="P44"/>
  <c r="R44" s="1"/>
  <c r="S44" s="1"/>
  <c r="T44" s="1"/>
  <c r="V44" s="1"/>
  <c r="W44" s="1"/>
  <c r="BD44" s="1"/>
  <c r="BH44" s="1"/>
  <c r="P43"/>
  <c r="R43" s="1"/>
  <c r="S43" s="1"/>
  <c r="T43" s="1"/>
  <c r="V43" s="1"/>
  <c r="W43" s="1"/>
  <c r="BD43" s="1"/>
  <c r="BH43" s="1"/>
  <c r="P42"/>
  <c r="R42" s="1"/>
  <c r="S42" s="1"/>
  <c r="T42" s="1"/>
  <c r="V42" s="1"/>
  <c r="W42" s="1"/>
  <c r="BD42" s="1"/>
  <c r="BH42" s="1"/>
  <c r="P41"/>
  <c r="R41" s="1"/>
  <c r="S41" s="1"/>
  <c r="T41" s="1"/>
  <c r="V41" s="1"/>
  <c r="W41" s="1"/>
  <c r="BD41" s="1"/>
  <c r="BH41" s="1"/>
  <c r="P40"/>
  <c r="R40" s="1"/>
  <c r="S40" s="1"/>
  <c r="T40" s="1"/>
  <c r="V40" s="1"/>
  <c r="W40" s="1"/>
  <c r="BD40" s="1"/>
  <c r="BH40" s="1"/>
  <c r="P39"/>
  <c r="R39" s="1"/>
  <c r="S39" s="1"/>
  <c r="T39" s="1"/>
  <c r="V39" s="1"/>
  <c r="W39" s="1"/>
  <c r="BD39" s="1"/>
  <c r="BH39" s="1"/>
  <c r="P38"/>
  <c r="R38" s="1"/>
  <c r="S38" s="1"/>
  <c r="T38" s="1"/>
  <c r="V38" s="1"/>
  <c r="W38" s="1"/>
  <c r="BD38" s="1"/>
  <c r="BH38" s="1"/>
  <c r="P37"/>
  <c r="R37" s="1"/>
  <c r="S37" s="1"/>
  <c r="T37" s="1"/>
  <c r="V37" s="1"/>
  <c r="W37" s="1"/>
  <c r="BD37" s="1"/>
  <c r="BH37" s="1"/>
  <c r="P36"/>
  <c r="R36" s="1"/>
  <c r="S36" s="1"/>
  <c r="T36" s="1"/>
  <c r="V36" s="1"/>
  <c r="W36" s="1"/>
  <c r="BD36" s="1"/>
  <c r="BH36" s="1"/>
  <c r="P35"/>
  <c r="R35" s="1"/>
  <c r="S35" s="1"/>
  <c r="T35" s="1"/>
  <c r="V35" s="1"/>
  <c r="W35" s="1"/>
  <c r="BD35" s="1"/>
  <c r="BH35" s="1"/>
  <c r="P33"/>
  <c r="R33" s="1"/>
  <c r="S33" s="1"/>
  <c r="T33" s="1"/>
  <c r="V33" s="1"/>
  <c r="W33" s="1"/>
  <c r="BD33" s="1"/>
  <c r="BH33" s="1"/>
  <c r="P32"/>
  <c r="R32" s="1"/>
  <c r="S32" s="1"/>
  <c r="T32" s="1"/>
  <c r="V32" s="1"/>
  <c r="W32" s="1"/>
  <c r="BD32" s="1"/>
  <c r="BH32" s="1"/>
  <c r="P31"/>
  <c r="R31" s="1"/>
  <c r="S31" s="1"/>
  <c r="T31" s="1"/>
  <c r="V31" s="1"/>
  <c r="W31" s="1"/>
  <c r="BD31" s="1"/>
  <c r="BH31" s="1"/>
  <c r="P30"/>
  <c r="R30" s="1"/>
  <c r="S30" s="1"/>
  <c r="T30" s="1"/>
  <c r="V30" s="1"/>
  <c r="W30" s="1"/>
  <c r="BD30" s="1"/>
  <c r="BH30" s="1"/>
  <c r="P29"/>
  <c r="R29" s="1"/>
  <c r="S29" s="1"/>
  <c r="T29" s="1"/>
  <c r="V29" s="1"/>
  <c r="W29" s="1"/>
  <c r="BD29" s="1"/>
  <c r="BH29" s="1"/>
  <c r="P28"/>
  <c r="R28" s="1"/>
  <c r="S28" s="1"/>
  <c r="T28" s="1"/>
  <c r="V28" s="1"/>
  <c r="W28" s="1"/>
  <c r="BD28" s="1"/>
  <c r="BH28" s="1"/>
  <c r="P27"/>
  <c r="R27" s="1"/>
  <c r="S27" s="1"/>
  <c r="T27" s="1"/>
  <c r="V27" s="1"/>
  <c r="W27" s="1"/>
  <c r="BD27" s="1"/>
  <c r="BH27" s="1"/>
  <c r="P26"/>
  <c r="R26" s="1"/>
  <c r="S26" s="1"/>
  <c r="T26" s="1"/>
  <c r="V26" s="1"/>
  <c r="W26" s="1"/>
  <c r="BD26" s="1"/>
  <c r="BH26" s="1"/>
  <c r="P25"/>
  <c r="R25" s="1"/>
  <c r="S25" s="1"/>
  <c r="T25" s="1"/>
  <c r="V25" s="1"/>
  <c r="W25" s="1"/>
  <c r="BD25" s="1"/>
  <c r="BH25" s="1"/>
  <c r="P24"/>
  <c r="R24" s="1"/>
  <c r="S24" s="1"/>
  <c r="T24" s="1"/>
  <c r="V24" s="1"/>
  <c r="W24" s="1"/>
  <c r="BD24" s="1"/>
  <c r="BH24" s="1"/>
  <c r="P23"/>
  <c r="R23" s="1"/>
  <c r="S23" s="1"/>
  <c r="T23" s="1"/>
  <c r="V23" s="1"/>
  <c r="W23" s="1"/>
  <c r="BD23" s="1"/>
  <c r="BH23" s="1"/>
  <c r="P22"/>
  <c r="R22" s="1"/>
  <c r="S22" s="1"/>
  <c r="T22" s="1"/>
  <c r="V22" s="1"/>
  <c r="W22" s="1"/>
  <c r="BD22" s="1"/>
  <c r="BH22" s="1"/>
  <c r="P21"/>
  <c r="R21" s="1"/>
  <c r="S21" s="1"/>
  <c r="T21" s="1"/>
  <c r="V21" s="1"/>
  <c r="W21" s="1"/>
  <c r="BD21" s="1"/>
  <c r="BH21" s="1"/>
  <c r="P20"/>
  <c r="R20" s="1"/>
  <c r="S20" s="1"/>
  <c r="T20" s="1"/>
  <c r="V20" s="1"/>
  <c r="W20" s="1"/>
  <c r="BD20" s="1"/>
  <c r="BH20" s="1"/>
  <c r="P19"/>
  <c r="R19" s="1"/>
  <c r="S19" s="1"/>
  <c r="T19" s="1"/>
  <c r="V19" s="1"/>
  <c r="W19" s="1"/>
  <c r="BD19" s="1"/>
  <c r="BH19" s="1"/>
  <c r="P18"/>
  <c r="R18" s="1"/>
  <c r="S18" s="1"/>
  <c r="T18" s="1"/>
  <c r="V18" s="1"/>
  <c r="W18" s="1"/>
  <c r="BD18" s="1"/>
  <c r="BH18" s="1"/>
  <c r="P17"/>
  <c r="R17" s="1"/>
  <c r="S17" s="1"/>
  <c r="T17" s="1"/>
  <c r="V17" s="1"/>
  <c r="W17" s="1"/>
  <c r="BD17" s="1"/>
  <c r="BH17" s="1"/>
  <c r="P16"/>
  <c r="R16" s="1"/>
  <c r="S16" s="1"/>
  <c r="T16" s="1"/>
  <c r="V16" s="1"/>
  <c r="W16" s="1"/>
  <c r="BD16" s="1"/>
  <c r="BH16" s="1"/>
  <c r="P15"/>
  <c r="R15" s="1"/>
  <c r="S15" s="1"/>
  <c r="T15" s="1"/>
  <c r="V15" s="1"/>
  <c r="W15" s="1"/>
  <c r="BD15" s="1"/>
  <c r="BH15" s="1"/>
  <c r="P14"/>
  <c r="R14" s="1"/>
  <c r="S14" s="1"/>
  <c r="T14" s="1"/>
  <c r="V14" s="1"/>
  <c r="W14" s="1"/>
  <c r="BD14" s="1"/>
  <c r="BH14" s="1"/>
  <c r="P13"/>
  <c r="R13" s="1"/>
  <c r="S13" s="1"/>
  <c r="T13" s="1"/>
  <c r="V13" s="1"/>
  <c r="W13" s="1"/>
  <c r="BD13" s="1"/>
  <c r="BH13" s="1"/>
  <c r="P12"/>
  <c r="R12" s="1"/>
  <c r="S12" s="1"/>
  <c r="T12" s="1"/>
  <c r="V12" s="1"/>
  <c r="W12" s="1"/>
  <c r="BD12" s="1"/>
  <c r="BH12" s="1"/>
  <c r="P11"/>
  <c r="R11" s="1"/>
  <c r="S11" s="1"/>
  <c r="T11" s="1"/>
  <c r="V11" s="1"/>
  <c r="W11" s="1"/>
  <c r="BD11" s="1"/>
  <c r="BH11" s="1"/>
  <c r="P10"/>
  <c r="R10" s="1"/>
  <c r="S10" s="1"/>
  <c r="T10" s="1"/>
  <c r="V10" s="1"/>
  <c r="W10" s="1"/>
  <c r="BD10" s="1"/>
  <c r="BH10" s="1"/>
  <c r="P9"/>
  <c r="R9" s="1"/>
  <c r="S9" s="1"/>
  <c r="T9" s="1"/>
  <c r="V9" s="1"/>
  <c r="W9" s="1"/>
  <c r="BD9" s="1"/>
  <c r="BH9" s="1"/>
  <c r="P8"/>
  <c r="R8" s="1"/>
  <c r="S8" s="1"/>
  <c r="T8" s="1"/>
  <c r="V8" s="1"/>
  <c r="W8" s="1"/>
  <c r="BD8" s="1"/>
  <c r="BH8" s="1"/>
  <c r="P7"/>
  <c r="R7" s="1"/>
  <c r="S7" s="1"/>
  <c r="T7" s="1"/>
  <c r="V7" s="1"/>
  <c r="W7" s="1"/>
  <c r="BD7" s="1"/>
  <c r="BH7" s="1"/>
  <c r="P6"/>
  <c r="R6" s="1"/>
  <c r="S6" s="1"/>
  <c r="T6" s="1"/>
  <c r="V6" s="1"/>
  <c r="W6" s="1"/>
  <c r="BD6" s="1"/>
  <c r="BH6" s="1"/>
  <c r="P5"/>
  <c r="R5" s="1"/>
  <c r="S5" s="1"/>
  <c r="T5" s="1"/>
  <c r="V5" s="1"/>
  <c r="W5" s="1"/>
  <c r="BD5" s="1"/>
  <c r="BH5" s="1"/>
  <c r="P4"/>
  <c r="R4" s="1"/>
  <c r="S4" s="1"/>
  <c r="T4" s="1"/>
  <c r="V4" s="1"/>
  <c r="W4" s="1"/>
  <c r="BD4" s="1"/>
  <c r="BH4" s="1"/>
  <c r="P3"/>
  <c r="R3" s="1"/>
  <c r="S3" s="1"/>
  <c r="T3" s="1"/>
  <c r="V3" s="1"/>
  <c r="W3" s="1"/>
  <c r="BD3" s="1"/>
  <c r="BH3" s="1"/>
  <c r="P226"/>
  <c r="R226" s="1"/>
  <c r="S226" s="1"/>
  <c r="T226" s="1"/>
  <c r="V226" s="1"/>
  <c r="W226" s="1"/>
  <c r="BD226" s="1"/>
  <c r="BH226" s="1"/>
  <c r="P98"/>
  <c r="R98" s="1"/>
  <c r="S98" s="1"/>
  <c r="T98" s="1"/>
  <c r="V98" s="1"/>
  <c r="W98" s="1"/>
  <c r="BD98" s="1"/>
  <c r="BH98" s="1"/>
  <c r="P34"/>
  <c r="R34" s="1"/>
  <c r="S34" s="1"/>
  <c r="T34" s="1"/>
  <c r="V34" s="1"/>
  <c r="W34" s="1"/>
  <c r="BD34" s="1"/>
  <c r="BH34" s="1"/>
</calcChain>
</file>

<file path=xl/sharedStrings.xml><?xml version="1.0" encoding="utf-8"?>
<sst xmlns="http://schemas.openxmlformats.org/spreadsheetml/2006/main" count="428" uniqueCount="426">
  <si>
    <t>Date</t>
  </si>
  <si>
    <t>Julian day</t>
  </si>
  <si>
    <t>Lake level [m]</t>
  </si>
  <si>
    <t>Depth (m)</t>
  </si>
  <si>
    <t>Change in Lake level [m]</t>
  </si>
  <si>
    <t>Lake Volume (m3/d) (DO)</t>
  </si>
  <si>
    <t>∆V/∆t</t>
  </si>
  <si>
    <t>P(hpa)</t>
  </si>
  <si>
    <t>CL</t>
  </si>
  <si>
    <t>pA (kg/m3)</t>
  </si>
  <si>
    <t>LE (J/kg)</t>
  </si>
  <si>
    <t>Ua (m/s)</t>
  </si>
  <si>
    <t>ea (hpa)</t>
  </si>
  <si>
    <t>Air temperature [°C]</t>
  </si>
  <si>
    <t>Ts[°C]</t>
  </si>
  <si>
    <t>Ts estimate from Tair [°C]</t>
  </si>
  <si>
    <t>es (hpa)</t>
  </si>
  <si>
    <t>Qlh</t>
  </si>
  <si>
    <t>Qlh [mm/d] (no pos)</t>
  </si>
  <si>
    <t>Lv (J/Kg)</t>
  </si>
  <si>
    <r>
      <t>∆</t>
    </r>
    <r>
      <rPr>
        <b/>
        <sz val="8.5"/>
        <rFont val="Arial"/>
        <family val="2"/>
      </rPr>
      <t>M</t>
    </r>
  </si>
  <si>
    <t>Evaporation Lake [m^3/d]</t>
  </si>
  <si>
    <t>rain [m]</t>
  </si>
  <si>
    <t>rain Lake [m^3]</t>
  </si>
  <si>
    <t>Area landuse pasture (m2)</t>
  </si>
  <si>
    <t>s (kPa/C)</t>
  </si>
  <si>
    <t>Rn (MJ/m2/day)</t>
  </si>
  <si>
    <t>G (MJ/m2/day)</t>
  </si>
  <si>
    <r>
      <t xml:space="preserve">pa </t>
    </r>
    <r>
      <rPr>
        <b/>
        <sz val="11"/>
        <color indexed="8"/>
        <rFont val="Calibri"/>
        <family val="2"/>
      </rPr>
      <t>(kg/m3)</t>
    </r>
  </si>
  <si>
    <t>Cp (MJ/kg/C)</t>
  </si>
  <si>
    <t>eS (kPa)</t>
  </si>
  <si>
    <t>eA (kPa)</t>
  </si>
  <si>
    <r>
      <t>pw</t>
    </r>
    <r>
      <rPr>
        <b/>
        <sz val="11"/>
        <color indexed="8"/>
        <rFont val="Calibri"/>
        <family val="2"/>
      </rPr>
      <t>(kg/m3)</t>
    </r>
  </si>
  <si>
    <t>λ (MJ/kg)</t>
  </si>
  <si>
    <t>λ (Ws/kg)</t>
  </si>
  <si>
    <t>Υ (kPa/C)</t>
  </si>
  <si>
    <t>rs Pasture (s/m)</t>
  </si>
  <si>
    <t>ra Pasture (s/m)</t>
  </si>
  <si>
    <t>E Pasture (m/day)</t>
  </si>
  <si>
    <t>ET Pasture (m/d)</t>
  </si>
  <si>
    <t>Total E (m/d)</t>
  </si>
  <si>
    <t>Total E Pasture (m3/d)</t>
  </si>
  <si>
    <t>Area landuse Forest (m2)</t>
  </si>
  <si>
    <t>rs Forest (s/m)</t>
  </si>
  <si>
    <t>ra Forest (s/m)</t>
  </si>
  <si>
    <t>E Forest (m/day)</t>
  </si>
  <si>
    <t>ET Forest(m/d)</t>
  </si>
  <si>
    <t>Total E Forest(m3/d)</t>
  </si>
  <si>
    <t>Area landuse Urban (m2)</t>
  </si>
  <si>
    <t>Retention co-efficient</t>
  </si>
  <si>
    <t>Total E Urban(m3/d)</t>
  </si>
  <si>
    <t>lake horse area (m2)</t>
  </si>
  <si>
    <t>Evaporation Horseshoe lake (m3/d)</t>
  </si>
  <si>
    <t>Catchment Area (m2)</t>
  </si>
  <si>
    <t>Rainfall Catchment (m3/d)</t>
  </si>
  <si>
    <t>Rainfall 3avg</t>
  </si>
  <si>
    <t>Total Evaporation Landuses (m3/d)</t>
  </si>
  <si>
    <t>Surface Flow (m3/d)</t>
  </si>
  <si>
    <t>2009001</t>
  </si>
  <si>
    <t>2009002</t>
  </si>
  <si>
    <t>2009003</t>
  </si>
  <si>
    <t>2009004</t>
  </si>
  <si>
    <t>2009005</t>
  </si>
  <si>
    <t>2009006</t>
  </si>
  <si>
    <t>2009007</t>
  </si>
  <si>
    <t>2009008</t>
  </si>
  <si>
    <t>2009009</t>
  </si>
  <si>
    <t>2009010</t>
  </si>
  <si>
    <t>2009011</t>
  </si>
  <si>
    <t>2009012</t>
  </si>
  <si>
    <t>2009013</t>
  </si>
  <si>
    <t>2009014</t>
  </si>
  <si>
    <t>2009015</t>
  </si>
  <si>
    <t>2009016</t>
  </si>
  <si>
    <t>2009017</t>
  </si>
  <si>
    <t>2009018</t>
  </si>
  <si>
    <t>2009019</t>
  </si>
  <si>
    <t>2009020</t>
  </si>
  <si>
    <t>2009021</t>
  </si>
  <si>
    <t>2009022</t>
  </si>
  <si>
    <t>2009023</t>
  </si>
  <si>
    <t>2009024</t>
  </si>
  <si>
    <t>2009025</t>
  </si>
  <si>
    <t>2009026</t>
  </si>
  <si>
    <t>2009027</t>
  </si>
  <si>
    <t>2009028</t>
  </si>
  <si>
    <t>2009029</t>
  </si>
  <si>
    <t>2009030</t>
  </si>
  <si>
    <t>2009031</t>
  </si>
  <si>
    <t>2009032</t>
  </si>
  <si>
    <t>2009033</t>
  </si>
  <si>
    <t>2009034</t>
  </si>
  <si>
    <t>2009035</t>
  </si>
  <si>
    <t>2009036</t>
  </si>
  <si>
    <t>2009037</t>
  </si>
  <si>
    <t>2009038</t>
  </si>
  <si>
    <t>2009039</t>
  </si>
  <si>
    <t>2009040</t>
  </si>
  <si>
    <t>2009041</t>
  </si>
  <si>
    <t>2009042</t>
  </si>
  <si>
    <t>2009043</t>
  </si>
  <si>
    <t>2009044</t>
  </si>
  <si>
    <t>2009045</t>
  </si>
  <si>
    <t>2009046</t>
  </si>
  <si>
    <t>2009047</t>
  </si>
  <si>
    <t>2009048</t>
  </si>
  <si>
    <t>2009049</t>
  </si>
  <si>
    <t>2009050</t>
  </si>
  <si>
    <t>2009051</t>
  </si>
  <si>
    <t>2009052</t>
  </si>
  <si>
    <t>2009053</t>
  </si>
  <si>
    <t>2009054</t>
  </si>
  <si>
    <t>2009055</t>
  </si>
  <si>
    <t>2009056</t>
  </si>
  <si>
    <t>2009057</t>
  </si>
  <si>
    <t>2009058</t>
  </si>
  <si>
    <t>2009059</t>
  </si>
  <si>
    <t>2009060</t>
  </si>
  <si>
    <t>2009061</t>
  </si>
  <si>
    <t>2009062</t>
  </si>
  <si>
    <t>2009063</t>
  </si>
  <si>
    <t>2009064</t>
  </si>
  <si>
    <t>2009065</t>
  </si>
  <si>
    <t>2009066</t>
  </si>
  <si>
    <t>2009067</t>
  </si>
  <si>
    <t>2009068</t>
  </si>
  <si>
    <t>2009069</t>
  </si>
  <si>
    <t>2009070</t>
  </si>
  <si>
    <t>2009071</t>
  </si>
  <si>
    <t>2009072</t>
  </si>
  <si>
    <t>2009073</t>
  </si>
  <si>
    <t>2009074</t>
  </si>
  <si>
    <t>2009075</t>
  </si>
  <si>
    <t>2009076</t>
  </si>
  <si>
    <t>2009077</t>
  </si>
  <si>
    <t>2009078</t>
  </si>
  <si>
    <t>2009079</t>
  </si>
  <si>
    <t>2009080</t>
  </si>
  <si>
    <t>2009081</t>
  </si>
  <si>
    <t>2009082</t>
  </si>
  <si>
    <t>2009083</t>
  </si>
  <si>
    <t>2009084</t>
  </si>
  <si>
    <t>2009085</t>
  </si>
  <si>
    <t>2009086</t>
  </si>
  <si>
    <t>2009087</t>
  </si>
  <si>
    <t>2009088</t>
  </si>
  <si>
    <t>2009089</t>
  </si>
  <si>
    <t>2009090</t>
  </si>
  <si>
    <t>2009091</t>
  </si>
  <si>
    <t>2009092</t>
  </si>
  <si>
    <t>2009093</t>
  </si>
  <si>
    <t>2009094</t>
  </si>
  <si>
    <t>2009095</t>
  </si>
  <si>
    <t>2009096</t>
  </si>
  <si>
    <t>2009097</t>
  </si>
  <si>
    <t>2009098</t>
  </si>
  <si>
    <t>2009099</t>
  </si>
  <si>
    <t>2009100</t>
  </si>
  <si>
    <t>2009101</t>
  </si>
  <si>
    <t>2009102</t>
  </si>
  <si>
    <t>2009103</t>
  </si>
  <si>
    <t>2009104</t>
  </si>
  <si>
    <t>2009105</t>
  </si>
  <si>
    <t>2009106</t>
  </si>
  <si>
    <t>2009107</t>
  </si>
  <si>
    <t>2009108</t>
  </si>
  <si>
    <t>2009109</t>
  </si>
  <si>
    <t>2009110</t>
  </si>
  <si>
    <t>2009111</t>
  </si>
  <si>
    <t>2009112</t>
  </si>
  <si>
    <t>2009113</t>
  </si>
  <si>
    <t>2009114</t>
  </si>
  <si>
    <t>2009115</t>
  </si>
  <si>
    <t>2009116</t>
  </si>
  <si>
    <t>2009117</t>
  </si>
  <si>
    <t>2009118</t>
  </si>
  <si>
    <t>2009119</t>
  </si>
  <si>
    <t>2009120</t>
  </si>
  <si>
    <t>2009121</t>
  </si>
  <si>
    <t>2009122</t>
  </si>
  <si>
    <t>2009123</t>
  </si>
  <si>
    <t>2009124</t>
  </si>
  <si>
    <t>2009125</t>
  </si>
  <si>
    <t>2009126</t>
  </si>
  <si>
    <t>2009127</t>
  </si>
  <si>
    <t>2009128</t>
  </si>
  <si>
    <t>2009129</t>
  </si>
  <si>
    <t>2009130</t>
  </si>
  <si>
    <t>2009131</t>
  </si>
  <si>
    <t>2009132</t>
  </si>
  <si>
    <t>2009133</t>
  </si>
  <si>
    <t>2009134</t>
  </si>
  <si>
    <t>2009135</t>
  </si>
  <si>
    <t>2009136</t>
  </si>
  <si>
    <t>2009137</t>
  </si>
  <si>
    <t>2009138</t>
  </si>
  <si>
    <t>2009139</t>
  </si>
  <si>
    <t>2009140</t>
  </si>
  <si>
    <t>2009141</t>
  </si>
  <si>
    <t>2009142</t>
  </si>
  <si>
    <t>2009143</t>
  </si>
  <si>
    <t>2009144</t>
  </si>
  <si>
    <t>2009145</t>
  </si>
  <si>
    <t>2009146</t>
  </si>
  <si>
    <t>2009147</t>
  </si>
  <si>
    <t>2009148</t>
  </si>
  <si>
    <t>2009149</t>
  </si>
  <si>
    <t>2009150</t>
  </si>
  <si>
    <t>2009151</t>
  </si>
  <si>
    <t>2009152</t>
  </si>
  <si>
    <t>2009153</t>
  </si>
  <si>
    <t>2009154</t>
  </si>
  <si>
    <t>2009155</t>
  </si>
  <si>
    <t>2009156</t>
  </si>
  <si>
    <t>2009157</t>
  </si>
  <si>
    <t>2009158</t>
  </si>
  <si>
    <t>2009159</t>
  </si>
  <si>
    <t>2009160</t>
  </si>
  <si>
    <t>2009161</t>
  </si>
  <si>
    <t>2009162</t>
  </si>
  <si>
    <t>2009163</t>
  </si>
  <si>
    <t>2009164</t>
  </si>
  <si>
    <t>2009165</t>
  </si>
  <si>
    <t>2009166</t>
  </si>
  <si>
    <t>2009167</t>
  </si>
  <si>
    <t>2009168</t>
  </si>
  <si>
    <t>2009169</t>
  </si>
  <si>
    <t>2009170</t>
  </si>
  <si>
    <t>2009171</t>
  </si>
  <si>
    <t>2009172</t>
  </si>
  <si>
    <t>2009173</t>
  </si>
  <si>
    <t>2009174</t>
  </si>
  <si>
    <t>2009175</t>
  </si>
  <si>
    <t>2009176</t>
  </si>
  <si>
    <t>2009177</t>
  </si>
  <si>
    <t>2009178</t>
  </si>
  <si>
    <t>2009179</t>
  </si>
  <si>
    <t>2009180</t>
  </si>
  <si>
    <t>2009181</t>
  </si>
  <si>
    <t>2009182</t>
  </si>
  <si>
    <t>2009183</t>
  </si>
  <si>
    <t>2009184</t>
  </si>
  <si>
    <t>2009185</t>
  </si>
  <si>
    <t>2009186</t>
  </si>
  <si>
    <t>2009187</t>
  </si>
  <si>
    <t>2009188</t>
  </si>
  <si>
    <t>2009189</t>
  </si>
  <si>
    <t>2009190</t>
  </si>
  <si>
    <t>2009191</t>
  </si>
  <si>
    <t>2009192</t>
  </si>
  <si>
    <t>2009193</t>
  </si>
  <si>
    <t>2009194</t>
  </si>
  <si>
    <t>2009195</t>
  </si>
  <si>
    <t>2009196</t>
  </si>
  <si>
    <t>2009197</t>
  </si>
  <si>
    <t>2009198</t>
  </si>
  <si>
    <t>2009199</t>
  </si>
  <si>
    <t>2009200</t>
  </si>
  <si>
    <t>2009201</t>
  </si>
  <si>
    <t>2009202</t>
  </si>
  <si>
    <t>2009203</t>
  </si>
  <si>
    <t>2009204</t>
  </si>
  <si>
    <t>2009205</t>
  </si>
  <si>
    <t>2009206</t>
  </si>
  <si>
    <t>2009207</t>
  </si>
  <si>
    <t>2009208</t>
  </si>
  <si>
    <t>2009209</t>
  </si>
  <si>
    <t>2009210</t>
  </si>
  <si>
    <t>2009211</t>
  </si>
  <si>
    <t>2009212</t>
  </si>
  <si>
    <t>2009213</t>
  </si>
  <si>
    <t>2009214</t>
  </si>
  <si>
    <t>2009215</t>
  </si>
  <si>
    <t>2009216</t>
  </si>
  <si>
    <t>2009217</t>
  </si>
  <si>
    <t>2009218</t>
  </si>
  <si>
    <t>2009219</t>
  </si>
  <si>
    <t>2009220</t>
  </si>
  <si>
    <t>2009221</t>
  </si>
  <si>
    <t>2009222</t>
  </si>
  <si>
    <t>2009223</t>
  </si>
  <si>
    <t>2009224</t>
  </si>
  <si>
    <t>2009225</t>
  </si>
  <si>
    <t>2009226</t>
  </si>
  <si>
    <t>2009227</t>
  </si>
  <si>
    <t>2009228</t>
  </si>
  <si>
    <t>2009229</t>
  </si>
  <si>
    <t>2009230</t>
  </si>
  <si>
    <t>2009231</t>
  </si>
  <si>
    <t>2009232</t>
  </si>
  <si>
    <t>2009233</t>
  </si>
  <si>
    <t>2009234</t>
  </si>
  <si>
    <t>2009235</t>
  </si>
  <si>
    <t>2009236</t>
  </si>
  <si>
    <t>2009237</t>
  </si>
  <si>
    <t>2009238</t>
  </si>
  <si>
    <t>2009239</t>
  </si>
  <si>
    <t>2009240</t>
  </si>
  <si>
    <t>2009241</t>
  </si>
  <si>
    <t>2009242</t>
  </si>
  <si>
    <t>2009243</t>
  </si>
  <si>
    <t>2009244</t>
  </si>
  <si>
    <t>2009245</t>
  </si>
  <si>
    <t>2009246</t>
  </si>
  <si>
    <t>2009247</t>
  </si>
  <si>
    <t>2009248</t>
  </si>
  <si>
    <t>2009249</t>
  </si>
  <si>
    <t>2009250</t>
  </si>
  <si>
    <t>2009251</t>
  </si>
  <si>
    <t>2009252</t>
  </si>
  <si>
    <t>2009253</t>
  </si>
  <si>
    <t>2009254</t>
  </si>
  <si>
    <t>2009255</t>
  </si>
  <si>
    <t>2009256</t>
  </si>
  <si>
    <t>2009257</t>
  </si>
  <si>
    <t>2009258</t>
  </si>
  <si>
    <t>2009259</t>
  </si>
  <si>
    <t>2009260</t>
  </si>
  <si>
    <t>2009261</t>
  </si>
  <si>
    <t>2009262</t>
  </si>
  <si>
    <t>2009263</t>
  </si>
  <si>
    <t>2009264</t>
  </si>
  <si>
    <t>2009265</t>
  </si>
  <si>
    <t>2009266</t>
  </si>
  <si>
    <t>2009267</t>
  </si>
  <si>
    <t>2009268</t>
  </si>
  <si>
    <t>2009269</t>
  </si>
  <si>
    <t>2009270</t>
  </si>
  <si>
    <t>2009271</t>
  </si>
  <si>
    <t>2009272</t>
  </si>
  <si>
    <t>2009273</t>
  </si>
  <si>
    <t>2009274</t>
  </si>
  <si>
    <t>2009275</t>
  </si>
  <si>
    <t>2009276</t>
  </si>
  <si>
    <t>2009277</t>
  </si>
  <si>
    <t>2009278</t>
  </si>
  <si>
    <t>2009279</t>
  </si>
  <si>
    <t>2009280</t>
  </si>
  <si>
    <t>2009281</t>
  </si>
  <si>
    <t>2009282</t>
  </si>
  <si>
    <t>2009283</t>
  </si>
  <si>
    <t>2009284</t>
  </si>
  <si>
    <t>2009285</t>
  </si>
  <si>
    <t>2009286</t>
  </si>
  <si>
    <t>2009287</t>
  </si>
  <si>
    <t>2009288</t>
  </si>
  <si>
    <t>2009289</t>
  </si>
  <si>
    <t>2009290</t>
  </si>
  <si>
    <t>2009291</t>
  </si>
  <si>
    <t>2009292</t>
  </si>
  <si>
    <t>2009293</t>
  </si>
  <si>
    <t>2009294</t>
  </si>
  <si>
    <t>2009295</t>
  </si>
  <si>
    <t>2009296</t>
  </si>
  <si>
    <t>2009297</t>
  </si>
  <si>
    <t>2009298</t>
  </si>
  <si>
    <t>2009299</t>
  </si>
  <si>
    <t>2009300</t>
  </si>
  <si>
    <t>2009301</t>
  </si>
  <si>
    <t>2009302</t>
  </si>
  <si>
    <t>2009303</t>
  </si>
  <si>
    <t>2009304</t>
  </si>
  <si>
    <t>2009305</t>
  </si>
  <si>
    <t>2009306</t>
  </si>
  <si>
    <t>2009307</t>
  </si>
  <si>
    <t>2009308</t>
  </si>
  <si>
    <t>2009309</t>
  </si>
  <si>
    <t>2009310</t>
  </si>
  <si>
    <t>2009311</t>
  </si>
  <si>
    <t>2009312</t>
  </si>
  <si>
    <t>2009313</t>
  </si>
  <si>
    <t>2009314</t>
  </si>
  <si>
    <t>2009315</t>
  </si>
  <si>
    <t>2009316</t>
  </si>
  <si>
    <t>2009317</t>
  </si>
  <si>
    <t>2009318</t>
  </si>
  <si>
    <t>2009319</t>
  </si>
  <si>
    <t>2009320</t>
  </si>
  <si>
    <t>2009321</t>
  </si>
  <si>
    <t>2009322</t>
  </si>
  <si>
    <t>2009323</t>
  </si>
  <si>
    <t>2009324</t>
  </si>
  <si>
    <t>2009325</t>
  </si>
  <si>
    <t>2009326</t>
  </si>
  <si>
    <t>2009327</t>
  </si>
  <si>
    <t>2009328</t>
  </si>
  <si>
    <t>2009329</t>
  </si>
  <si>
    <t>2009330</t>
  </si>
  <si>
    <t>2009331</t>
  </si>
  <si>
    <t>2009332</t>
  </si>
  <si>
    <t>2009333</t>
  </si>
  <si>
    <t>2009334</t>
  </si>
  <si>
    <t>2009335</t>
  </si>
  <si>
    <t>2009336</t>
  </si>
  <si>
    <t>2009337</t>
  </si>
  <si>
    <t>2009338</t>
  </si>
  <si>
    <t>2009339</t>
  </si>
  <si>
    <t>2009340</t>
  </si>
  <si>
    <t>2009341</t>
  </si>
  <si>
    <t>2009342</t>
  </si>
  <si>
    <t>2009343</t>
  </si>
  <si>
    <t>2009344</t>
  </si>
  <si>
    <t>2009345</t>
  </si>
  <si>
    <t>2009346</t>
  </si>
  <si>
    <t>2009347</t>
  </si>
  <si>
    <t>2009348</t>
  </si>
  <si>
    <t>2009349</t>
  </si>
  <si>
    <t>2009350</t>
  </si>
  <si>
    <t>2009351</t>
  </si>
  <si>
    <t>2009352</t>
  </si>
  <si>
    <t>2009353</t>
  </si>
  <si>
    <t>2009354</t>
  </si>
  <si>
    <t>2009355</t>
  </si>
  <si>
    <t>2009356</t>
  </si>
  <si>
    <t>2009357</t>
  </si>
  <si>
    <t>2009358</t>
  </si>
  <si>
    <t>2009359</t>
  </si>
  <si>
    <t>2009360</t>
  </si>
  <si>
    <t>2009361</t>
  </si>
  <si>
    <t>2009362</t>
  </si>
  <si>
    <t>2009363</t>
  </si>
  <si>
    <t>2009364</t>
  </si>
  <si>
    <t>2009365</t>
  </si>
  <si>
    <t>Lake Area (m2)</t>
  </si>
  <si>
    <t>THE OUTFLOW</t>
  </si>
  <si>
    <t>Gwfinal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</si>
</sst>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name val="Arial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b/>
      <i/>
      <sz val="11"/>
      <color indexed="8"/>
      <name val="Calibri"/>
      <family val="2"/>
    </font>
    <font>
      <b/>
      <sz val="12"/>
      <name val="Arial"/>
      <family val="2"/>
    </font>
    <font>
      <b/>
      <sz val="8.5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 wrapText="1"/>
    </xf>
    <xf numFmtId="0" fontId="6" fillId="0" borderId="0" xfId="0" applyNumberFormat="1" applyFont="1" applyFill="1" applyBorder="1" applyAlignment="1" applyProtection="1">
      <alignment horizontal="center" wrapText="1"/>
    </xf>
    <xf numFmtId="0" fontId="3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wrapText="1"/>
    </xf>
    <xf numFmtId="14" fontId="1" fillId="0" borderId="1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center"/>
    </xf>
    <xf numFmtId="14" fontId="1" fillId="0" borderId="2" xfId="0" applyNumberFormat="1" applyFont="1" applyFill="1" applyBorder="1" applyAlignment="1" applyProtection="1"/>
    <xf numFmtId="11" fontId="1" fillId="0" borderId="0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K366"/>
  <sheetViews>
    <sheetView tabSelected="1" workbookViewId="0">
      <selection activeCell="BF367" sqref="BF367:BH369"/>
    </sheetView>
  </sheetViews>
  <sheetFormatPr defaultRowHeight="15"/>
  <cols>
    <col min="1" max="1" width="10.7109375" style="1" bestFit="1" customWidth="1"/>
    <col min="2" max="63" width="9.140625" style="1"/>
  </cols>
  <sheetData>
    <row r="1" spans="1:63" ht="75">
      <c r="A1" s="2" t="s">
        <v>0</v>
      </c>
      <c r="B1" s="2" t="s">
        <v>1</v>
      </c>
      <c r="C1" s="2" t="s">
        <v>2</v>
      </c>
      <c r="D1" s="2" t="s">
        <v>3</v>
      </c>
      <c r="E1" s="2" t="s">
        <v>423</v>
      </c>
      <c r="F1" s="2" t="s">
        <v>4</v>
      </c>
      <c r="G1" s="2" t="s">
        <v>5</v>
      </c>
      <c r="H1" s="3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4" t="s">
        <v>24</v>
      </c>
      <c r="AA1" s="4" t="s">
        <v>25</v>
      </c>
      <c r="AB1" s="4" t="s">
        <v>26</v>
      </c>
      <c r="AC1" s="4" t="s">
        <v>27</v>
      </c>
      <c r="AD1" s="5" t="s">
        <v>28</v>
      </c>
      <c r="AE1" s="4" t="s">
        <v>29</v>
      </c>
      <c r="AF1" s="4" t="s">
        <v>30</v>
      </c>
      <c r="AG1" s="4" t="s">
        <v>31</v>
      </c>
      <c r="AH1" s="5" t="s">
        <v>32</v>
      </c>
      <c r="AI1" s="4" t="s">
        <v>33</v>
      </c>
      <c r="AJ1" s="4" t="s">
        <v>34</v>
      </c>
      <c r="AK1" s="4" t="s">
        <v>35</v>
      </c>
      <c r="AL1" s="4" t="s">
        <v>36</v>
      </c>
      <c r="AM1" s="4" t="s">
        <v>37</v>
      </c>
      <c r="AN1" s="4" t="s">
        <v>38</v>
      </c>
      <c r="AO1" s="4" t="s">
        <v>39</v>
      </c>
      <c r="AP1" s="4" t="s">
        <v>40</v>
      </c>
      <c r="AQ1" s="4" t="s">
        <v>41</v>
      </c>
      <c r="AR1" s="4" t="s">
        <v>42</v>
      </c>
      <c r="AS1" s="4" t="s">
        <v>43</v>
      </c>
      <c r="AT1" s="4" t="s">
        <v>44</v>
      </c>
      <c r="AU1" s="4" t="s">
        <v>45</v>
      </c>
      <c r="AV1" s="4" t="s">
        <v>46</v>
      </c>
      <c r="AW1" s="4" t="s">
        <v>40</v>
      </c>
      <c r="AX1" s="4" t="s">
        <v>47</v>
      </c>
      <c r="AY1" s="4" t="s">
        <v>48</v>
      </c>
      <c r="AZ1" s="2" t="s">
        <v>22</v>
      </c>
      <c r="BA1" s="4" t="s">
        <v>49</v>
      </c>
      <c r="BB1" s="4" t="s">
        <v>50</v>
      </c>
      <c r="BC1" s="4" t="s">
        <v>51</v>
      </c>
      <c r="BD1" s="4" t="s">
        <v>52</v>
      </c>
      <c r="BE1" s="4" t="s">
        <v>53</v>
      </c>
      <c r="BF1" s="4" t="s">
        <v>54</v>
      </c>
      <c r="BG1" s="4" t="s">
        <v>55</v>
      </c>
      <c r="BH1" s="4" t="s">
        <v>56</v>
      </c>
      <c r="BI1" s="4" t="s">
        <v>57</v>
      </c>
      <c r="BJ1" s="4" t="s">
        <v>424</v>
      </c>
      <c r="BK1" s="4" t="s">
        <v>425</v>
      </c>
    </row>
    <row r="2" spans="1:63">
      <c r="A2" s="6">
        <v>39814</v>
      </c>
      <c r="B2" s="7" t="s">
        <v>58</v>
      </c>
      <c r="C2" s="1">
        <v>22.250716558333334</v>
      </c>
      <c r="D2" s="1">
        <f>1*C2-19.06222222</f>
        <v>3.1884943383333351</v>
      </c>
      <c r="E2" s="1">
        <f>-9018.7*D2^3 + 50694*D2^2 + 41936*D2-0.0000001</f>
        <v>356744.5398205393</v>
      </c>
      <c r="F2" s="1">
        <f>C2-C3</f>
        <v>9.6330743589732037E-3</v>
      </c>
      <c r="G2" s="1">
        <f>-2254.7*D2^4 + 16898*D2^3 + 20968*D2^2 + 0.8449*D2-0.0000003</f>
        <v>527895.75413115288</v>
      </c>
      <c r="X2" s="2"/>
      <c r="AZ2" s="2"/>
      <c r="BJ2" s="1">
        <v>0</v>
      </c>
      <c r="BK2" s="1">
        <v>0</v>
      </c>
    </row>
    <row r="3" spans="1:63">
      <c r="A3" s="8">
        <v>39815</v>
      </c>
      <c r="B3" s="7" t="s">
        <v>59</v>
      </c>
      <c r="C3" s="1">
        <v>22.241083483974361</v>
      </c>
      <c r="D3" s="1">
        <f>1*C3-19.06222222</f>
        <v>3.1788612639743619</v>
      </c>
      <c r="E3" s="1">
        <f>-9018.7*D3^3 + 50694*D3^2 + 41936*D3-0.0000001</f>
        <v>355872.87008867797</v>
      </c>
      <c r="F3" s="1">
        <f>C3-C4</f>
        <v>6.5358696886477219E-3</v>
      </c>
      <c r="G3" s="1">
        <f>-2254.7*D3^4 + 16898*D3^3 + 20968*D3^2 + 0.8449*D3-0.0000003</f>
        <v>524463.42354713765</v>
      </c>
      <c r="H3" s="1">
        <f>G3-G2</f>
        <v>-3432.3305840152316</v>
      </c>
      <c r="I3" s="1">
        <v>1015.00833333333</v>
      </c>
      <c r="J3" s="9">
        <v>1.2999999999999999E-3</v>
      </c>
      <c r="K3" s="1">
        <v>1.1679999999999999</v>
      </c>
      <c r="L3" s="9">
        <v>2453000</v>
      </c>
      <c r="M3" s="1">
        <v>2.3291666666666666</v>
      </c>
      <c r="N3" s="1">
        <v>19.203416056901794</v>
      </c>
      <c r="O3" s="10">
        <v>19.50416666666667</v>
      </c>
      <c r="P3" s="1">
        <f>AVERAGE(Q3:Q4)</f>
        <v>25.010925</v>
      </c>
      <c r="Q3" s="1">
        <f>1.158*O3+2.676</f>
        <v>25.261825000000002</v>
      </c>
      <c r="R3" s="1">
        <f>EXP(2.3026*(((7.5*P3)/(P3+237.3)+0.7858)))</f>
        <v>31.690030686759371</v>
      </c>
      <c r="S3" s="1">
        <f>((0.622/I3)*J3*K3*L3*M3*(N3-R3))</f>
        <v>-66.381917728425876</v>
      </c>
      <c r="T3" s="1">
        <f>IF(S3&lt;0,S3,0)</f>
        <v>-66.381917728425876</v>
      </c>
      <c r="U3" s="9">
        <v>2258000</v>
      </c>
      <c r="V3" s="1">
        <f>(-T3)*E3/U3</f>
        <v>10.462145077061741</v>
      </c>
      <c r="W3" s="1">
        <f>V3*3600*24/1000</f>
        <v>903.92933465813451</v>
      </c>
      <c r="X3" s="1">
        <v>2.0000000000000001E-4</v>
      </c>
      <c r="Y3" s="1">
        <f>X3*E3</f>
        <v>71.174574017735594</v>
      </c>
      <c r="Z3" s="1">
        <v>8114000</v>
      </c>
      <c r="AA3" s="1">
        <v>0.1</v>
      </c>
      <c r="AB3" s="1">
        <v>15.9</v>
      </c>
      <c r="AC3" s="1">
        <v>0.7279566666666677</v>
      </c>
      <c r="AD3" s="1">
        <v>1.161</v>
      </c>
      <c r="AE3" s="1">
        <v>1.013E-3</v>
      </c>
      <c r="AF3" s="1">
        <v>2.2674671394011199</v>
      </c>
      <c r="AG3" s="1">
        <v>1.9197888446929481</v>
      </c>
      <c r="AH3" s="1">
        <v>998.33461914620477</v>
      </c>
      <c r="AI3" s="1">
        <v>2.4500000000000002</v>
      </c>
      <c r="AJ3" s="1">
        <v>28.356481481481481</v>
      </c>
      <c r="AK3" s="1">
        <v>6.7000000000000004E-2</v>
      </c>
      <c r="AL3" s="1">
        <v>200</v>
      </c>
      <c r="AM3" s="1">
        <v>30</v>
      </c>
      <c r="AN3" s="1">
        <f>((AA3*(AB3-AC3))/((AA3+(AK3*(1+(AL3/AM3))))*AH3*AI3))</f>
        <v>1.0108095232341044E-3</v>
      </c>
      <c r="AO3" s="1">
        <f>((86400*AD3*AE3*(AF3-AG3))/AM3)/((AA3+(AK3*(1+(AL3/AM3))))*AH3*AI3)</f>
        <v>7.8457954659147584E-4</v>
      </c>
      <c r="AP3" s="1">
        <f>AN3+AO3</f>
        <v>1.7953890698255803E-3</v>
      </c>
      <c r="AQ3" s="1">
        <f>AP3*Z3</f>
        <v>14567.786912564759</v>
      </c>
      <c r="AR3" s="1">
        <v>388000</v>
      </c>
      <c r="AS3" s="1">
        <v>100</v>
      </c>
      <c r="AT3" s="1">
        <v>5</v>
      </c>
      <c r="AU3" s="1">
        <f>((AA3*(AB3-AC3))/((AA3+(AK3*(1+(AS3/AT3))))*AH3*AI3))</f>
        <v>4.1161254861180849E-4</v>
      </c>
      <c r="AV3" s="1">
        <f>((86400*AD3*AE3*(AF3-AG3))/AT3)/((AA3+(AK3*(1+(AS3/AT3))))*AH3*AI3)</f>
        <v>1.9169355610814955E-3</v>
      </c>
      <c r="AW3" s="1">
        <f>AU3+AV3</f>
        <v>2.3285481096933041E-3</v>
      </c>
      <c r="AX3" s="1">
        <f>AW3*AR3</f>
        <v>903.47666656100193</v>
      </c>
      <c r="AY3" s="1">
        <v>392000</v>
      </c>
      <c r="AZ3" s="1">
        <v>2.0000000000000001E-4</v>
      </c>
      <c r="BA3" s="1">
        <v>0.1</v>
      </c>
      <c r="BB3" s="1">
        <f>AY3*AZ3*BA3</f>
        <v>7.8400000000000007</v>
      </c>
      <c r="BC3" s="1">
        <v>30000</v>
      </c>
      <c r="BD3" s="1">
        <f>BC3*W3/E3</f>
        <v>76.201032219698803</v>
      </c>
      <c r="BE3" s="1">
        <f>9325000-E3</f>
        <v>8969127.1299113221</v>
      </c>
      <c r="BF3" s="1">
        <f>AZ3*BE3</f>
        <v>1793.8254259822645</v>
      </c>
      <c r="BG3" s="1">
        <f>BF3</f>
        <v>1793.8254259822645</v>
      </c>
      <c r="BH3" s="1">
        <f>IF((BD3+BB3+AX3+AQ3)&lt;BG3,BD3+BB3+AX3+AQ3,BG3)</f>
        <v>1793.8254259822645</v>
      </c>
      <c r="BI3" s="11">
        <v>475.25849999999991</v>
      </c>
      <c r="BJ3" s="1">
        <v>3074.8343233748328</v>
      </c>
      <c r="BK3" s="1">
        <v>0</v>
      </c>
    </row>
    <row r="4" spans="1:63">
      <c r="A4" s="8">
        <v>39816</v>
      </c>
      <c r="B4" s="7" t="s">
        <v>60</v>
      </c>
      <c r="C4" s="1">
        <v>22.234547614285713</v>
      </c>
      <c r="D4" s="1">
        <f>1*C4-19.06222222</f>
        <v>3.1723253942857141</v>
      </c>
      <c r="E4" s="1">
        <f>-9018.7*D4^3 + 50694*D4^2 + 41936*D4-0.0000001</f>
        <v>355277.72284760867</v>
      </c>
      <c r="F4" s="1">
        <f>C4-C5</f>
        <v>7.0952296703339357E-3</v>
      </c>
      <c r="G4" s="1">
        <f>-2254.7*D4^4 + 16898*D4^3 + 20968*D4^2 + 0.8449*D4-0.0000003</f>
        <v>522139.44351408415</v>
      </c>
      <c r="H4" s="1">
        <f>G4-G3</f>
        <v>-2323.9800330534927</v>
      </c>
      <c r="I4" s="1">
        <v>1013.4625</v>
      </c>
      <c r="J4" s="9">
        <v>1.2999999999999999E-3</v>
      </c>
      <c r="K4" s="1">
        <v>1.1679999999999999</v>
      </c>
      <c r="L4" s="9">
        <v>2453000</v>
      </c>
      <c r="M4" s="1">
        <v>3.649999999999999</v>
      </c>
      <c r="N4" s="1">
        <v>18.315121191693425</v>
      </c>
      <c r="O4" s="10">
        <v>19.070833333333333</v>
      </c>
      <c r="P4" s="1">
        <f>AVERAGE(Q4:Q5)</f>
        <v>22.675625</v>
      </c>
      <c r="Q4" s="1">
        <f>1.158*O4+2.676</f>
        <v>24.760024999999999</v>
      </c>
      <c r="R4" s="1">
        <f>EXP(2.3026*(((7.5*P4)/(P4+237.3)+0.7858)))</f>
        <v>27.5407154256851</v>
      </c>
      <c r="S4" s="1">
        <f>((0.622/I4)*J4*K4*L4*M4*(N4-R4))</f>
        <v>-76.975701970521598</v>
      </c>
      <c r="T4" s="1">
        <f>IF(S4&lt;0,S4,0)</f>
        <v>-76.975701970521598</v>
      </c>
      <c r="U4" s="9">
        <v>2258000</v>
      </c>
      <c r="V4" s="1">
        <f>(-T4)*E4/U4</f>
        <v>12.111493405971258</v>
      </c>
      <c r="W4" s="1">
        <f>V4*3600*24/1000</f>
        <v>1046.4330302759167</v>
      </c>
      <c r="X4" s="1">
        <v>1E-3</v>
      </c>
      <c r="Y4" s="1">
        <f>X4*E4</f>
        <v>355.27772284760869</v>
      </c>
      <c r="Z4" s="1">
        <v>8114000</v>
      </c>
      <c r="AA4" s="1">
        <v>0.1</v>
      </c>
      <c r="AB4" s="1">
        <v>13.7</v>
      </c>
      <c r="AC4" s="1">
        <v>0.48669999999999913</v>
      </c>
      <c r="AD4" s="1">
        <v>1.161</v>
      </c>
      <c r="AE4" s="1">
        <v>1.013E-3</v>
      </c>
      <c r="AF4" s="1">
        <v>2.207122543598266</v>
      </c>
      <c r="AG4" s="1">
        <v>1.8309920767933949</v>
      </c>
      <c r="AH4" s="1">
        <v>998.42073299503966</v>
      </c>
      <c r="AI4" s="1">
        <v>2.4500000000000002</v>
      </c>
      <c r="AJ4" s="1">
        <v>28.356481481481481</v>
      </c>
      <c r="AK4" s="1">
        <v>6.7000000000000004E-2</v>
      </c>
      <c r="AL4" s="1">
        <v>200</v>
      </c>
      <c r="AM4" s="1">
        <v>30</v>
      </c>
      <c r="AN4" s="1">
        <f>((AA4*(AB4-AC4))/((AA4+(AK4*(1+(AL4/AM4))))*AH4*AI4))</f>
        <v>8.8023591898330974E-4</v>
      </c>
      <c r="AO4" s="1">
        <f>((86400*AD4*AE4*(AF4-AG4))/AM4)/((AA4+(AK4*(1+(AL4/AM4))))*AH4*AI4)</f>
        <v>8.4871222286506381E-4</v>
      </c>
      <c r="AP4" s="1">
        <f>AN4+AO4</f>
        <v>1.7289481418483734E-3</v>
      </c>
      <c r="AQ4" s="1">
        <f>AP4*Z4</f>
        <v>14028.685222957702</v>
      </c>
      <c r="AR4" s="1">
        <v>388000</v>
      </c>
      <c r="AS4" s="1">
        <v>100</v>
      </c>
      <c r="AT4" s="1">
        <v>5</v>
      </c>
      <c r="AU4" s="1">
        <f>((AA4*(AB4-AC4))/((AA4+(AK4*(1+(AS4/AT4))))*AH4*AI4))</f>
        <v>3.5844156753998526E-4</v>
      </c>
      <c r="AV4" s="1">
        <f>((86400*AD4*AE4*(AF4-AG4))/AT4)/((AA4+(AK4*(1+(AS4/AT4))))*AH4*AI4)</f>
        <v>2.0736286692695192E-3</v>
      </c>
      <c r="AW4" s="1">
        <f>AU4+AV4</f>
        <v>2.4320702368095044E-3</v>
      </c>
      <c r="AX4" s="1">
        <f>AW4*AR4</f>
        <v>943.64325188208772</v>
      </c>
      <c r="AY4" s="1">
        <v>392000</v>
      </c>
      <c r="AZ4" s="1">
        <v>1E-3</v>
      </c>
      <c r="BA4" s="1">
        <v>0.1</v>
      </c>
      <c r="BB4" s="1">
        <f>AY4*AZ4*BA4</f>
        <v>39.200000000000003</v>
      </c>
      <c r="BC4" s="1">
        <v>30000</v>
      </c>
      <c r="BD4" s="1">
        <f>BC4*W4/E4</f>
        <v>88.361833262883977</v>
      </c>
      <c r="BE4" s="1">
        <f>9325000-E4</f>
        <v>8969722.2771523912</v>
      </c>
      <c r="BF4" s="1">
        <f>AZ4*BE4</f>
        <v>8969.7222771523921</v>
      </c>
      <c r="BG4" s="1">
        <f>AVERAGE(BF3:BF4)</f>
        <v>5381.7738515673282</v>
      </c>
      <c r="BH4" s="1">
        <f>IF((BD4+BB4+AX4+AQ4)&lt;BG4,BD4+BB4+AX4+AQ4,BG4)</f>
        <v>5381.7738515673282</v>
      </c>
      <c r="BI4" s="11">
        <v>385.94069999999965</v>
      </c>
      <c r="BJ4" s="1">
        <v>2018.7654256251842</v>
      </c>
      <c r="BK4" s="1">
        <v>0</v>
      </c>
    </row>
    <row r="5" spans="1:63">
      <c r="A5" s="8">
        <v>39817</v>
      </c>
      <c r="B5" s="7" t="s">
        <v>61</v>
      </c>
      <c r="C5" s="1">
        <v>22.227452384615379</v>
      </c>
      <c r="D5" s="1">
        <f>1*C5-19.06222222</f>
        <v>3.1652301646153802</v>
      </c>
      <c r="E5" s="1">
        <f>-9018.7*D5^3 + 50694*D5^2 + 41936*D5-0.0000001</f>
        <v>354628.24327076972</v>
      </c>
      <c r="F5" s="1">
        <f>C5-C6</f>
        <v>6.0875593989244692E-3</v>
      </c>
      <c r="G5" s="1">
        <f>-2254.7*D5^4 + 16898*D5^3 + 20968*D5^2 + 0.8449*D5-0.0000003</f>
        <v>519620.98507207166</v>
      </c>
      <c r="H5" s="1">
        <f>G5-G4</f>
        <v>-2518.4584420124884</v>
      </c>
      <c r="I5" s="1">
        <v>1019.1958333333332</v>
      </c>
      <c r="J5" s="9">
        <v>1.2999999999999999E-3</v>
      </c>
      <c r="K5" s="1">
        <v>1.1679999999999999</v>
      </c>
      <c r="L5" s="9">
        <v>2453000</v>
      </c>
      <c r="M5" s="1">
        <v>2.4</v>
      </c>
      <c r="N5" s="1">
        <v>12.483029430344429</v>
      </c>
      <c r="O5" s="10">
        <v>15.470833333333333</v>
      </c>
      <c r="P5" s="1">
        <f>AVERAGE(Q5:Q6)</f>
        <v>21.0303</v>
      </c>
      <c r="Q5" s="1">
        <f>1.158*O5+2.676</f>
        <v>20.591225000000001</v>
      </c>
      <c r="R5" s="1">
        <f>EXP(2.3026*(((7.5*P5)/(P5+237.3)+0.7858)))</f>
        <v>24.909975826660489</v>
      </c>
      <c r="S5" s="1">
        <f>((0.622/I5)*J5*K5*L5*M5*(N5-R5))</f>
        <v>-67.79413989177975</v>
      </c>
      <c r="T5" s="1">
        <f>IF(S5&lt;0,S5,0)</f>
        <v>-67.79413989177975</v>
      </c>
      <c r="U5" s="9">
        <v>2258000</v>
      </c>
      <c r="V5" s="1">
        <f>(-T5)*E5/U5</f>
        <v>10.647350192149984</v>
      </c>
      <c r="W5" s="1">
        <f>V5*3600*24/1000</f>
        <v>919.93105660175854</v>
      </c>
      <c r="X5" s="1">
        <v>7.0000000000000001E-3</v>
      </c>
      <c r="Y5" s="1">
        <f>X5*E5</f>
        <v>2482.3977028953882</v>
      </c>
      <c r="Z5" s="1">
        <v>8114000</v>
      </c>
      <c r="AA5" s="1">
        <v>0.1</v>
      </c>
      <c r="AB5" s="1">
        <v>30.5</v>
      </c>
      <c r="AC5" s="1">
        <v>-1.5317966666666669</v>
      </c>
      <c r="AD5" s="1">
        <v>1.161</v>
      </c>
      <c r="AE5" s="1">
        <v>1.013E-3</v>
      </c>
      <c r="AF5" s="1">
        <v>1.7577318690194268</v>
      </c>
      <c r="AG5" s="1">
        <v>1.2479896270037929</v>
      </c>
      <c r="AH5" s="1">
        <v>999.0563243417223</v>
      </c>
      <c r="AI5" s="1">
        <v>2.4500000000000002</v>
      </c>
      <c r="AJ5" s="1">
        <v>28.356481481481481</v>
      </c>
      <c r="AK5" s="1">
        <v>6.7000000000000004E-2</v>
      </c>
      <c r="AL5" s="1">
        <v>200</v>
      </c>
      <c r="AM5" s="1">
        <v>30</v>
      </c>
      <c r="AN5" s="1">
        <f>((AA5*(AB5-AC5))/((AA5+(AK5*(1+(AL5/AM5))))*AH5*AI5))</f>
        <v>2.1325180089896596E-3</v>
      </c>
      <c r="AO5" s="1">
        <f>((86400*AD5*AE5*(AF5-AG5))/AM5)/((AA5+(AK5*(1+(AL5/AM5))))*AH5*AI5)</f>
        <v>1.1494661490249432E-3</v>
      </c>
      <c r="AP5" s="1">
        <f>AN5+AO5</f>
        <v>3.2819841580146031E-3</v>
      </c>
      <c r="AQ5" s="1">
        <f>AP5*Z5</f>
        <v>26630.01945813049</v>
      </c>
      <c r="AR5" s="1">
        <v>388000</v>
      </c>
      <c r="AS5" s="1">
        <v>100</v>
      </c>
      <c r="AT5" s="1">
        <v>5</v>
      </c>
      <c r="AU5" s="1">
        <f>((AA5*(AB5-AC5))/((AA5+(AK5*(1+(AS5/AT5))))*AH5*AI5))</f>
        <v>8.6838435181374983E-4</v>
      </c>
      <c r="AV5" s="1">
        <f>((86400*AD5*AE5*(AF5-AG5))/AT5)/((AA5+(AK5*(1+(AS5/AT5))))*AH5*AI5)</f>
        <v>2.8084501398207306E-3</v>
      </c>
      <c r="AW5" s="1">
        <f>AU5+AV5</f>
        <v>3.6768344916344804E-3</v>
      </c>
      <c r="AX5" s="1">
        <f>AW5*AR5</f>
        <v>1426.6117827541784</v>
      </c>
      <c r="AY5" s="1">
        <v>392000</v>
      </c>
      <c r="AZ5" s="1">
        <v>7.0000000000000001E-3</v>
      </c>
      <c r="BA5" s="1">
        <v>0.1</v>
      </c>
      <c r="BB5" s="1">
        <f>AY5*AZ5*BA5</f>
        <v>274.40000000000003</v>
      </c>
      <c r="BC5" s="1">
        <v>30000</v>
      </c>
      <c r="BD5" s="1">
        <f>BC5*W5/E5</f>
        <v>77.82214818400935</v>
      </c>
      <c r="BE5" s="1">
        <f>9325000-E5</f>
        <v>8970371.7567292303</v>
      </c>
      <c r="BF5" s="1">
        <f>AZ5*BE5</f>
        <v>62792.602297104611</v>
      </c>
      <c r="BG5" s="1">
        <f>AVERAGE(BF3:BF5)</f>
        <v>24518.716666746423</v>
      </c>
      <c r="BH5" s="1">
        <f>IF((BD5+BB5+AX5+AQ5)&lt;BG5,BD5+BB5+AX5+AQ5,BG5)</f>
        <v>24518.716666746423</v>
      </c>
      <c r="BI5" s="11">
        <v>676.85130000000004</v>
      </c>
      <c r="BJ5" s="1">
        <v>4757.776388306118</v>
      </c>
      <c r="BK5" s="1">
        <v>0</v>
      </c>
    </row>
    <row r="6" spans="1:63">
      <c r="A6" s="8">
        <v>39818</v>
      </c>
      <c r="B6" s="7" t="s">
        <v>62</v>
      </c>
      <c r="C6" s="1">
        <v>22.221364825216455</v>
      </c>
      <c r="D6" s="1">
        <f>1*C6-19.06222222</f>
        <v>3.1591426052164557</v>
      </c>
      <c r="E6" s="1">
        <f>-9018.7*D6^3 + 50694*D6^2 + 41936*D6-0.0000001</f>
        <v>354068.19822654373</v>
      </c>
      <c r="F6" s="1">
        <f>C6-C7</f>
        <v>3.1145752164540852E-3</v>
      </c>
      <c r="G6" s="1">
        <f>-2254.7*D6^4 + 16898*D6^3 + 20968*D6^2 + 0.8449*D6-0.0000003</f>
        <v>517463.88202508655</v>
      </c>
      <c r="H6" s="1">
        <f>G6-G5</f>
        <v>-2157.1030469851103</v>
      </c>
      <c r="I6" s="1">
        <v>1019.9666666666666</v>
      </c>
      <c r="J6" s="9">
        <v>1.2999999999999999E-3</v>
      </c>
      <c r="K6" s="1">
        <v>1.1679999999999999</v>
      </c>
      <c r="L6" s="9">
        <v>2453000</v>
      </c>
      <c r="M6" s="1">
        <v>1.5541666666666665</v>
      </c>
      <c r="N6" s="1">
        <v>13.264887895105531</v>
      </c>
      <c r="O6" s="10">
        <v>16.229166666666668</v>
      </c>
      <c r="P6" s="1">
        <f>AVERAGE(Q6:Q7)</f>
        <v>21.684087499999997</v>
      </c>
      <c r="Q6" s="1">
        <f>1.158*O6+2.676</f>
        <v>21.469374999999999</v>
      </c>
      <c r="R6" s="1">
        <f>EXP(2.3026*(((7.5*P6)/(P6+237.3)+0.7858)))</f>
        <v>25.927779516829641</v>
      </c>
      <c r="S6" s="1">
        <f>((0.622/I6)*J6*K6*L6*M6*(N6-R6))</f>
        <v>-44.701143098225543</v>
      </c>
      <c r="T6" s="1">
        <f>IF(S6&lt;0,S6,0)</f>
        <v>-44.701143098225543</v>
      </c>
      <c r="U6" s="9">
        <v>2258000</v>
      </c>
      <c r="V6" s="1">
        <f>(-T6)*E6/U6</f>
        <v>7.009412398341726</v>
      </c>
      <c r="W6" s="1">
        <f>V6*3600*24/1000</f>
        <v>605.61323121672524</v>
      </c>
      <c r="X6" s="1">
        <v>0</v>
      </c>
      <c r="Y6" s="1">
        <f>X6*E6</f>
        <v>0</v>
      </c>
      <c r="Z6" s="1">
        <v>8114000</v>
      </c>
      <c r="AA6" s="1">
        <v>0.1</v>
      </c>
      <c r="AB6" s="1">
        <v>27.4</v>
      </c>
      <c r="AC6" s="1">
        <v>-0.67300666666666686</v>
      </c>
      <c r="AD6" s="1">
        <v>1.161</v>
      </c>
      <c r="AE6" s="1">
        <v>1.013E-3</v>
      </c>
      <c r="AF6" s="1">
        <v>1.8450734464366276</v>
      </c>
      <c r="AG6" s="1">
        <v>1.3261465396263261</v>
      </c>
      <c r="AH6" s="1">
        <v>998.93457928115254</v>
      </c>
      <c r="AI6" s="1">
        <v>2.4500000000000002</v>
      </c>
      <c r="AJ6" s="1">
        <v>28.356481481481481</v>
      </c>
      <c r="AK6" s="1">
        <v>6.7000000000000004E-2</v>
      </c>
      <c r="AL6" s="1">
        <v>200</v>
      </c>
      <c r="AM6" s="1">
        <v>30</v>
      </c>
      <c r="AN6" s="1">
        <f>((AA6*(AB6-AC6))/((AA6+(AK6*(1+(AL6/AM6))))*AH6*AI6))</f>
        <v>1.8691892026204649E-3</v>
      </c>
      <c r="AO6" s="1">
        <f>((86400*AD6*AE6*(AF6-AG6))/AM6)/((AA6+(AK6*(1+(AL6/AM6))))*AH6*AI6)</f>
        <v>1.1703201364468368E-3</v>
      </c>
      <c r="AP6" s="1">
        <f>AN6+AO6</f>
        <v>3.0395093390673017E-3</v>
      </c>
      <c r="AQ6" s="1">
        <f>AP6*Z6</f>
        <v>24662.578777192088</v>
      </c>
      <c r="AR6" s="1">
        <v>388000</v>
      </c>
      <c r="AS6" s="1">
        <v>100</v>
      </c>
      <c r="AT6" s="1">
        <v>5</v>
      </c>
      <c r="AU6" s="1">
        <f>((AA6*(AB6-AC6))/((AA6+(AK6*(1+(AS6/AT6))))*AH6*AI6))</f>
        <v>7.6115401947008971E-4</v>
      </c>
      <c r="AV6" s="1">
        <f>((86400*AD6*AE6*(AF6-AG6))/AT6)/((AA6+(AK6*(1+(AS6/AT6))))*AH6*AI6)</f>
        <v>2.8594019524865646E-3</v>
      </c>
      <c r="AW6" s="1">
        <f>AU6+AV6</f>
        <v>3.6205559719566542E-3</v>
      </c>
      <c r="AX6" s="1">
        <f>AW6*AR6</f>
        <v>1404.7757171191818</v>
      </c>
      <c r="AY6" s="1">
        <v>392000</v>
      </c>
      <c r="AZ6" s="1">
        <v>0</v>
      </c>
      <c r="BA6" s="1">
        <v>0.1</v>
      </c>
      <c r="BB6" s="1">
        <f>AY6*AZ6*BA6</f>
        <v>0</v>
      </c>
      <c r="BC6" s="1">
        <v>30000</v>
      </c>
      <c r="BD6" s="1">
        <f>BC6*W6/E6</f>
        <v>51.313269668113648</v>
      </c>
      <c r="BE6" s="1">
        <f>9325000-E6</f>
        <v>8970931.8017734569</v>
      </c>
      <c r="BF6" s="1">
        <f>AZ6*BE6</f>
        <v>0</v>
      </c>
      <c r="BG6" s="1">
        <f>AVERAGE(BF4:BF6)</f>
        <v>23920.774858085668</v>
      </c>
      <c r="BH6" s="1">
        <f>IF((BD6+BB6+AX6+AQ6)&lt;BG6,BD6+BB6+AX6+AQ6,BG6)</f>
        <v>23920.774858085668</v>
      </c>
      <c r="BI6" s="11">
        <v>408.46230000000008</v>
      </c>
      <c r="BJ6" s="1">
        <v>1959.9521157683851</v>
      </c>
      <c r="BK6" s="1">
        <v>0</v>
      </c>
    </row>
    <row r="7" spans="1:63">
      <c r="A7" s="8">
        <v>39819</v>
      </c>
      <c r="B7" s="7" t="s">
        <v>63</v>
      </c>
      <c r="C7" s="1">
        <v>22.218250250000001</v>
      </c>
      <c r="D7" s="1">
        <f>1*C7-19.06222222</f>
        <v>3.1560280300000016</v>
      </c>
      <c r="E7" s="1">
        <f>-9018.7*D7^3 + 50694*D7^2 + 41936*D7-0.0000001</f>
        <v>353780.66504679417</v>
      </c>
      <c r="F7" s="1">
        <f>C7-C8</f>
        <v>3.9965198412694747E-3</v>
      </c>
      <c r="G7" s="1">
        <f>-2254.7*D7^4 + 16898*D7^3 + 20968*D7^2 + 0.8449*D7-0.0000003</f>
        <v>516361.56476075971</v>
      </c>
      <c r="H7" s="1">
        <f>G7-G6</f>
        <v>-1102.3172643268481</v>
      </c>
      <c r="I7" s="1">
        <v>1017.8749999999998</v>
      </c>
      <c r="J7" s="9">
        <v>1.2999999999999999E-3</v>
      </c>
      <c r="K7" s="1">
        <v>1.1679999999999999</v>
      </c>
      <c r="L7" s="9">
        <v>2453000</v>
      </c>
      <c r="M7" s="1">
        <v>1.7500000000000002</v>
      </c>
      <c r="N7" s="1">
        <v>13.652693327292036</v>
      </c>
      <c r="O7" s="10">
        <v>16.599999999999998</v>
      </c>
      <c r="P7" s="1">
        <f>AVERAGE(Q7:Q8)</f>
        <v>22.077324999999998</v>
      </c>
      <c r="Q7" s="1">
        <f>1.158*O7+2.676</f>
        <v>21.898799999999994</v>
      </c>
      <c r="R7" s="1">
        <f>EXP(2.3026*(((7.5*P7)/(P7+237.3)+0.7858)))</f>
        <v>26.557303683673368</v>
      </c>
      <c r="S7" s="1">
        <f>((0.622/I7)*J7*K7*L7*M7*(N7-R7))</f>
        <v>-51.399941510017037</v>
      </c>
      <c r="T7" s="1">
        <f>IF(S7&lt;0,S7,0)</f>
        <v>-51.399941510017037</v>
      </c>
      <c r="U7" s="9">
        <v>2258000</v>
      </c>
      <c r="V7" s="1">
        <f>(-T7)*E7/U7</f>
        <v>8.0532796681931575</v>
      </c>
      <c r="W7" s="1">
        <f>V7*3600*24/1000</f>
        <v>695.80336333188882</v>
      </c>
      <c r="X7" s="1">
        <v>0</v>
      </c>
      <c r="Y7" s="1">
        <f>X7*E7</f>
        <v>0</v>
      </c>
      <c r="Z7" s="1">
        <v>8114000</v>
      </c>
      <c r="AA7" s="1">
        <v>0.1</v>
      </c>
      <c r="AB7" s="1">
        <v>27.4</v>
      </c>
      <c r="AC7" s="1">
        <v>-0.12193666666666733</v>
      </c>
      <c r="AD7" s="1">
        <v>1.161</v>
      </c>
      <c r="AE7" s="1">
        <v>1.013E-3</v>
      </c>
      <c r="AF7" s="1">
        <v>1.8891521276415275</v>
      </c>
      <c r="AG7" s="1">
        <v>1.3649124122210037</v>
      </c>
      <c r="AH7" s="1">
        <v>998.87264062621261</v>
      </c>
      <c r="AI7" s="1">
        <v>2.4500000000000002</v>
      </c>
      <c r="AJ7" s="1">
        <v>28.356481481481481</v>
      </c>
      <c r="AK7" s="1">
        <v>6.7000000000000004E-2</v>
      </c>
      <c r="AL7" s="1">
        <v>200</v>
      </c>
      <c r="AM7" s="1">
        <v>30</v>
      </c>
      <c r="AN7" s="1">
        <f>((AA7*(AB7-AC7))/((AA7+(AK7*(1+(AL7/AM7))))*AH7*AI7))</f>
        <v>1.8326108568859668E-3</v>
      </c>
      <c r="AO7" s="1">
        <f>((86400*AD7*AE7*(AF7-AG7))/AM7)/((AA7+(AK7*(1+(AL7/AM7))))*AH7*AI7)</f>
        <v>1.1823752656416752E-3</v>
      </c>
      <c r="AP7" s="1">
        <f>AN7+AO7</f>
        <v>3.014986122527642E-3</v>
      </c>
      <c r="AQ7" s="1">
        <f>AP7*Z7</f>
        <v>24463.597398189286</v>
      </c>
      <c r="AR7" s="1">
        <v>388000</v>
      </c>
      <c r="AS7" s="1">
        <v>100</v>
      </c>
      <c r="AT7" s="1">
        <v>5</v>
      </c>
      <c r="AU7" s="1">
        <f>((AA7*(AB7-AC7))/((AA7+(AK7*(1+(AS7/AT7))))*AH7*AI7))</f>
        <v>7.4625892225770073E-4</v>
      </c>
      <c r="AV7" s="1">
        <f>((86400*AD7*AE7*(AF7-AG7))/AT7)/((AA7+(AK7*(1+(AS7/AT7))))*AH7*AI7)</f>
        <v>2.8888558248789968E-3</v>
      </c>
      <c r="AW7" s="1">
        <f>AU7+AV7</f>
        <v>3.6351147471366976E-3</v>
      </c>
      <c r="AX7" s="1">
        <f>AW7*AR7</f>
        <v>1410.4245218890387</v>
      </c>
      <c r="AY7" s="1">
        <v>392000</v>
      </c>
      <c r="AZ7" s="1">
        <v>0</v>
      </c>
      <c r="BA7" s="1">
        <v>0.1</v>
      </c>
      <c r="BB7" s="1">
        <f>AY7*AZ7*BA7</f>
        <v>0</v>
      </c>
      <c r="BC7" s="1">
        <v>30000</v>
      </c>
      <c r="BD7" s="1">
        <f>BC7*W7/E7</f>
        <v>59.002944372880506</v>
      </c>
      <c r="BE7" s="1">
        <f>9325000-E7</f>
        <v>8971219.3349532057</v>
      </c>
      <c r="BF7" s="1">
        <f>AZ7*BE7</f>
        <v>0</v>
      </c>
      <c r="BG7" s="1">
        <f>AVERAGE(BF5:BF7)</f>
        <v>20930.867432368203</v>
      </c>
      <c r="BH7" s="1">
        <f>IF((BD7+BB7+AX7+AQ7)&lt;BG7,BD7+BB7+AX7+AQ7,BG7)</f>
        <v>20930.867432368203</v>
      </c>
      <c r="BI7" s="11">
        <v>304.33769999999993</v>
      </c>
      <c r="BJ7" s="1">
        <v>710.8516009949592</v>
      </c>
      <c r="BK7" s="1">
        <v>0</v>
      </c>
    </row>
    <row r="8" spans="1:63">
      <c r="A8" s="8">
        <v>39820</v>
      </c>
      <c r="B8" s="7" t="s">
        <v>64</v>
      </c>
      <c r="C8" s="1">
        <v>22.214253730158731</v>
      </c>
      <c r="D8" s="1">
        <f>1*C8-19.06222222</f>
        <v>3.1520315101587322</v>
      </c>
      <c r="E8" s="1">
        <f>-9018.7*D8^3 + 50694*D8^2 + 41936*D8-0.0000001</f>
        <v>353410.72617029562</v>
      </c>
      <c r="F8" s="1">
        <f>C8-C9</f>
        <v>4.1147625661359655E-3</v>
      </c>
      <c r="G8" s="1">
        <f>-2254.7*D8^4 + 16898*D8^3 + 20968*D8^2 + 0.8449*D8-0.0000003</f>
        <v>514948.42134174384</v>
      </c>
      <c r="H8" s="1">
        <f>G8-G7</f>
        <v>-1413.1434190158616</v>
      </c>
      <c r="I8" s="1">
        <v>1017.6541666666667</v>
      </c>
      <c r="J8" s="9">
        <v>1.2999999999999999E-3</v>
      </c>
      <c r="K8" s="1">
        <v>1.1679999999999999</v>
      </c>
      <c r="L8" s="9">
        <v>2453000</v>
      </c>
      <c r="M8" s="1">
        <v>2.2291666666666665</v>
      </c>
      <c r="N8" s="1">
        <v>14.436521989248053</v>
      </c>
      <c r="O8" s="10">
        <v>16.908333333333335</v>
      </c>
      <c r="P8" s="1">
        <f>AVERAGE(Q8:Q9)</f>
        <v>23.795024999999999</v>
      </c>
      <c r="Q8" s="1">
        <f>1.158*O8+2.676</f>
        <v>22.255850000000002</v>
      </c>
      <c r="R8" s="1">
        <f>EXP(2.3026*(((7.5*P8)/(P8+237.3)+0.7858)))</f>
        <v>29.466309333141552</v>
      </c>
      <c r="S8" s="1">
        <f>((0.622/I8)*J8*K8*L8*M8*(N8-R8))</f>
        <v>-76.272729612149703</v>
      </c>
      <c r="T8" s="1">
        <f>IF(S8&lt;0,S8,0)</f>
        <v>-76.272729612149703</v>
      </c>
      <c r="U8" s="9">
        <v>2258000</v>
      </c>
      <c r="V8" s="1">
        <f>(-T8)*E8/U8</f>
        <v>11.937821416838103</v>
      </c>
      <c r="W8" s="1">
        <f>V8*3600*24/1000</f>
        <v>1031.4277704148121</v>
      </c>
      <c r="X8" s="1">
        <v>0</v>
      </c>
      <c r="Y8" s="1">
        <f>X8*E8</f>
        <v>0</v>
      </c>
      <c r="Z8" s="1">
        <v>8114000</v>
      </c>
      <c r="AA8" s="1">
        <v>0.1</v>
      </c>
      <c r="AB8" s="1">
        <v>32.299999999999997</v>
      </c>
      <c r="AC8" s="1">
        <v>0.30458000000000146</v>
      </c>
      <c r="AD8" s="1">
        <v>1.161</v>
      </c>
      <c r="AE8" s="1">
        <v>1.013E-3</v>
      </c>
      <c r="AF8" s="1">
        <v>1.9265014860064573</v>
      </c>
      <c r="AG8" s="1">
        <v>1.4432706965998379</v>
      </c>
      <c r="AH8" s="1">
        <v>998.81995219734097</v>
      </c>
      <c r="AI8" s="1">
        <v>2.4500000000000002</v>
      </c>
      <c r="AJ8" s="1">
        <v>28.356481481481481</v>
      </c>
      <c r="AK8" s="1">
        <v>6.7000000000000004E-2</v>
      </c>
      <c r="AL8" s="1">
        <v>200</v>
      </c>
      <c r="AM8" s="1">
        <v>30</v>
      </c>
      <c r="AN8" s="1">
        <f>((AA8*(AB8-AC8))/((AA8+(AK8*(1+(AL8/AM8))))*AH8*AI8))</f>
        <v>2.1306003213694799E-3</v>
      </c>
      <c r="AO8" s="1">
        <f>((86400*AD8*AE8*(AF8-AG8))/AM8)/((AA8+(AK8*(1+(AL8/AM8))))*AH8*AI8)</f>
        <v>1.0899408339684411E-3</v>
      </c>
      <c r="AP8" s="1">
        <f>AN8+AO8</f>
        <v>3.2205411553379209E-3</v>
      </c>
      <c r="AQ8" s="1">
        <f>AP8*Z8</f>
        <v>26131.470934411889</v>
      </c>
      <c r="AR8" s="1">
        <v>388000</v>
      </c>
      <c r="AS8" s="1">
        <v>100</v>
      </c>
      <c r="AT8" s="1">
        <v>5</v>
      </c>
      <c r="AU8" s="1">
        <f>((AA8*(AB8-AC8))/((AA8+(AK8*(1+(AS8/AT8))))*AH8*AI8))</f>
        <v>8.6760344871515422E-4</v>
      </c>
      <c r="AV8" s="1">
        <f>((86400*AD8*AE8*(AF8-AG8))/AT8)/((AA8+(AK8*(1+(AS8/AT8))))*AH8*AI8)</f>
        <v>2.6630140349514267E-3</v>
      </c>
      <c r="AW8" s="1">
        <f>AU8+AV8</f>
        <v>3.530617483666581E-3</v>
      </c>
      <c r="AX8" s="1">
        <f>AW8*AR8</f>
        <v>1369.8795836626334</v>
      </c>
      <c r="AY8" s="1">
        <v>392000</v>
      </c>
      <c r="AZ8" s="1">
        <v>0</v>
      </c>
      <c r="BA8" s="1">
        <v>0.1</v>
      </c>
      <c r="BB8" s="1">
        <f>AY8*AZ8*BA8</f>
        <v>0</v>
      </c>
      <c r="BC8" s="1">
        <v>30000</v>
      </c>
      <c r="BD8" s="1">
        <f>BC8*W8/E8</f>
        <v>87.554878279314451</v>
      </c>
      <c r="BE8" s="1">
        <f>9325000-E8</f>
        <v>8971589.2738297042</v>
      </c>
      <c r="BF8" s="1">
        <f>AZ8*BE8</f>
        <v>0</v>
      </c>
      <c r="BG8" s="1">
        <f>AVERAGE(BF6:BF8)</f>
        <v>0</v>
      </c>
      <c r="BH8" s="1">
        <f>IF((BD8+BB8+AX8+AQ8)&lt;BG8,BD8+BB8+AX8+AQ8,BG8)</f>
        <v>0</v>
      </c>
      <c r="BI8" s="11">
        <v>263.19149999999991</v>
      </c>
      <c r="BJ8" s="1">
        <v>644.90714860104936</v>
      </c>
      <c r="BK8" s="1">
        <v>0</v>
      </c>
    </row>
    <row r="9" spans="1:63">
      <c r="A9" s="8">
        <v>39821</v>
      </c>
      <c r="B9" s="7" t="s">
        <v>65</v>
      </c>
      <c r="C9" s="1">
        <v>22.210138967592595</v>
      </c>
      <c r="D9" s="1">
        <f>1*C9-19.06222222</f>
        <v>3.1479167475925962</v>
      </c>
      <c r="E9" s="1">
        <f>-9018.7*D9^3 + 50694*D9^2 + 41936*D9-0.0000001</f>
        <v>353028.68776301987</v>
      </c>
      <c r="F9" s="1">
        <f>C9-C10</f>
        <v>2.7891314814851853E-3</v>
      </c>
      <c r="G9" s="1">
        <f>-2254.7*D9^4 + 16898*D9^3 + 20968*D9^2 + 0.8449*D9-0.0000003</f>
        <v>513495.01509710791</v>
      </c>
      <c r="H9" s="1">
        <f>G9-G8</f>
        <v>-1453.4062446359312</v>
      </c>
      <c r="I9" s="1">
        <v>1016.2958333333335</v>
      </c>
      <c r="J9" s="9">
        <v>1.2999999999999999E-3</v>
      </c>
      <c r="K9" s="1">
        <v>1.1679999999999999</v>
      </c>
      <c r="L9" s="9">
        <v>2453000</v>
      </c>
      <c r="M9" s="1">
        <v>1.7583333333333331</v>
      </c>
      <c r="N9" s="1">
        <v>17.684275729576854</v>
      </c>
      <c r="O9" s="10">
        <v>19.566666666666666</v>
      </c>
      <c r="P9" s="1">
        <f>AVERAGE(Q9:Q10)</f>
        <v>26.060362499999993</v>
      </c>
      <c r="Q9" s="1">
        <f>1.158*O9+2.676</f>
        <v>25.334199999999996</v>
      </c>
      <c r="R9" s="1">
        <f>EXP(2.3026*(((7.5*P9)/(P9+237.3)+0.7858)))</f>
        <v>33.725564701351779</v>
      </c>
      <c r="S9" s="1">
        <f>((0.622/I9)*J9*K9*L9*M9*(N9-R9))</f>
        <v>-64.2975544017646</v>
      </c>
      <c r="T9" s="1">
        <f>IF(S9&lt;0,S9,0)</f>
        <v>-64.2975544017646</v>
      </c>
      <c r="U9" s="9">
        <v>2258000</v>
      </c>
      <c r="V9" s="1">
        <f>(-T9)*E9/U9</f>
        <v>10.052648917992178</v>
      </c>
      <c r="W9" s="1">
        <f>V9*3600*24/1000</f>
        <v>868.54886651452421</v>
      </c>
      <c r="X9" s="1">
        <v>0</v>
      </c>
      <c r="Y9" s="1">
        <f>X9*E9</f>
        <v>0</v>
      </c>
      <c r="Z9" s="1">
        <v>8114000</v>
      </c>
      <c r="AA9" s="1">
        <v>0.1</v>
      </c>
      <c r="AB9" s="1">
        <v>27.7</v>
      </c>
      <c r="AC9" s="1">
        <v>1.1256900000000003</v>
      </c>
      <c r="AD9" s="1">
        <v>1.161</v>
      </c>
      <c r="AE9" s="1">
        <v>1.013E-3</v>
      </c>
      <c r="AF9" s="1">
        <v>2.2762886857629439</v>
      </c>
      <c r="AG9" s="1">
        <v>1.7679175459425531</v>
      </c>
      <c r="AH9" s="1">
        <v>998.32203364288375</v>
      </c>
      <c r="AI9" s="1">
        <v>2.4500000000000002</v>
      </c>
      <c r="AJ9" s="1">
        <v>28.356481481481481</v>
      </c>
      <c r="AK9" s="1">
        <v>6.7000000000000004E-2</v>
      </c>
      <c r="AL9" s="1">
        <v>200</v>
      </c>
      <c r="AM9" s="1">
        <v>30</v>
      </c>
      <c r="AN9" s="1">
        <f>((AA9*(AB9-AC9))/((AA9+(AK9*(1+(AL9/AM9))))*AH9*AI9))</f>
        <v>1.7704869189834019E-3</v>
      </c>
      <c r="AO9" s="1">
        <f>((86400*AD9*AE9*(AF9-AG9))/AM9)/((AA9+(AK9*(1+(AL9/AM9))))*AH9*AI9)</f>
        <v>1.1472175074263579E-3</v>
      </c>
      <c r="AP9" s="1">
        <f>AN9+AO9</f>
        <v>2.9177044264097601E-3</v>
      </c>
      <c r="AQ9" s="1">
        <f>AP9*Z9</f>
        <v>23674.253715888794</v>
      </c>
      <c r="AR9" s="1">
        <v>388000</v>
      </c>
      <c r="AS9" s="1">
        <v>100</v>
      </c>
      <c r="AT9" s="1">
        <v>5</v>
      </c>
      <c r="AU9" s="1">
        <f>((AA9*(AB9-AC9))/((AA9+(AK9*(1+(AS9/AT9))))*AH9*AI9))</f>
        <v>7.2096138417351093E-4</v>
      </c>
      <c r="AV9" s="1">
        <f>((86400*AD9*AE9*(AF9-AG9))/AT9)/((AA9+(AK9*(1+(AS9/AT9))))*AH9*AI9)</f>
        <v>2.8029561130350697E-3</v>
      </c>
      <c r="AW9" s="1">
        <f>AU9+AV9</f>
        <v>3.5239174972085804E-3</v>
      </c>
      <c r="AX9" s="1">
        <f>AW9*AR9</f>
        <v>1367.2799889169291</v>
      </c>
      <c r="AY9" s="1">
        <v>392000</v>
      </c>
      <c r="AZ9" s="1">
        <v>0</v>
      </c>
      <c r="BA9" s="1">
        <v>0.1</v>
      </c>
      <c r="BB9" s="1">
        <f>AY9*AZ9*BA9</f>
        <v>0</v>
      </c>
      <c r="BC9" s="1">
        <v>30000</v>
      </c>
      <c r="BD9" s="1">
        <f>BC9*W9/E9</f>
        <v>73.808352971379023</v>
      </c>
      <c r="BE9" s="1">
        <f>9325000-E9</f>
        <v>8971971.3122369796</v>
      </c>
      <c r="BF9" s="1">
        <f>AZ9*BE9</f>
        <v>0</v>
      </c>
      <c r="BG9" s="1">
        <f>AVERAGE(BF7:BF9)</f>
        <v>0</v>
      </c>
      <c r="BH9" s="1">
        <f>IF((BD9+BB9+AX9+AQ9)&lt;BG9,BD9+BB9+AX9+AQ9,BG9)</f>
        <v>0</v>
      </c>
      <c r="BI9" s="11">
        <v>238.06260000000029</v>
      </c>
      <c r="BJ9" s="1">
        <v>822.91997812140733</v>
      </c>
      <c r="BK9" s="1">
        <v>0</v>
      </c>
    </row>
    <row r="10" spans="1:63">
      <c r="A10" s="8">
        <v>39822</v>
      </c>
      <c r="B10" s="7" t="s">
        <v>66</v>
      </c>
      <c r="C10" s="1">
        <v>22.20734983611111</v>
      </c>
      <c r="D10" s="1">
        <f>1*C10-19.06222222</f>
        <v>3.145127616111111</v>
      </c>
      <c r="E10" s="1">
        <f>-9018.7*D10^3 + 50694*D10^2 + 41936*D10-0.0000001</f>
        <v>352769.06452720333</v>
      </c>
      <c r="F10" s="1">
        <f>C10-C11</f>
        <v>3.9980398148102836E-3</v>
      </c>
      <c r="G10" s="1">
        <f>-2254.7*D10^4 + 16898*D10^3 + 20968*D10^2 + 0.8449*D10-0.0000003</f>
        <v>512510.73993962893</v>
      </c>
      <c r="H10" s="1">
        <f>G10-G9</f>
        <v>-984.27515747898724</v>
      </c>
      <c r="I10" s="1">
        <v>1013.0083333333333</v>
      </c>
      <c r="J10" s="9">
        <v>1.2999999999999999E-3</v>
      </c>
      <c r="K10" s="1">
        <v>1.1679999999999999</v>
      </c>
      <c r="L10" s="9">
        <v>2453000</v>
      </c>
      <c r="M10" s="1">
        <v>2.65</v>
      </c>
      <c r="N10" s="1">
        <v>18.484535300042921</v>
      </c>
      <c r="O10" s="10">
        <v>20.820833333333329</v>
      </c>
      <c r="P10" s="1">
        <f>AVERAGE(Q10:Q11)</f>
        <v>26.465662499999993</v>
      </c>
      <c r="Q10" s="1">
        <f>1.158*O10+2.676</f>
        <v>26.78652499999999</v>
      </c>
      <c r="R10" s="1">
        <f>EXP(2.3026*(((7.5*P10)/(P10+237.3)+0.7858)))</f>
        <v>34.541671644760655</v>
      </c>
      <c r="S10" s="1">
        <f>((0.622/I10)*J10*K10*L10*M10*(N10-R10))</f>
        <v>-97.313945054058607</v>
      </c>
      <c r="T10" s="1">
        <f>IF(S10&lt;0,S10,0)</f>
        <v>-97.313945054058607</v>
      </c>
      <c r="U10" s="9">
        <v>2258000</v>
      </c>
      <c r="V10" s="1">
        <f>(-T10)*E10/U10</f>
        <v>15.203431958446377</v>
      </c>
      <c r="W10" s="1">
        <f>V10*3600*24/1000</f>
        <v>1313.5765212097672</v>
      </c>
      <c r="X10" s="1">
        <v>0</v>
      </c>
      <c r="Y10" s="1">
        <f>X10*E10</f>
        <v>0</v>
      </c>
      <c r="Z10" s="1">
        <v>8114000</v>
      </c>
      <c r="AA10" s="1">
        <v>0.1</v>
      </c>
      <c r="AB10" s="1">
        <v>23.7</v>
      </c>
      <c r="AC10" s="1">
        <v>1.1790699999999987</v>
      </c>
      <c r="AD10" s="1">
        <v>1.161</v>
      </c>
      <c r="AE10" s="1">
        <v>1.013E-3</v>
      </c>
      <c r="AF10" s="1">
        <v>2.4597666370398032</v>
      </c>
      <c r="AG10" s="1">
        <v>1.8478996860761521</v>
      </c>
      <c r="AH10" s="1">
        <v>998.06078908648362</v>
      </c>
      <c r="AI10" s="1">
        <v>2.4500000000000002</v>
      </c>
      <c r="AJ10" s="1">
        <v>28.356481481481481</v>
      </c>
      <c r="AK10" s="1">
        <v>6.7000000000000004E-2</v>
      </c>
      <c r="AL10" s="1">
        <v>200</v>
      </c>
      <c r="AM10" s="1">
        <v>30</v>
      </c>
      <c r="AN10" s="1">
        <f>((AA10*(AB10-AC10))/((AA10+(AK10*(1+(AL10/AM10))))*AH10*AI10))</f>
        <v>1.5008272581644316E-3</v>
      </c>
      <c r="AO10" s="1">
        <f>((86400*AD10*AE10*(AF10-AG10))/AM10)/((AA10+(AK10*(1+(AL10/AM10))))*AH10*AI10)</f>
        <v>1.3811331109095932E-3</v>
      </c>
      <c r="AP10" s="1">
        <f>AN10+AO10</f>
        <v>2.8819603690740251E-3</v>
      </c>
      <c r="AQ10" s="1">
        <f>AP10*Z10</f>
        <v>23384.226434666638</v>
      </c>
      <c r="AR10" s="1">
        <v>388000</v>
      </c>
      <c r="AS10" s="1">
        <v>100</v>
      </c>
      <c r="AT10" s="1">
        <v>5</v>
      </c>
      <c r="AU10" s="1">
        <f>((AA10*(AB10-AC10))/((AA10+(AK10*(1+(AS10/AT10))))*AH10*AI10))</f>
        <v>6.1115305956220263E-4</v>
      </c>
      <c r="AV10" s="1">
        <f>((86400*AD10*AE10*(AF10-AG10))/AT10)/((AA10+(AK10*(1+(AS10/AT10))))*AH10*AI10)</f>
        <v>3.3744738648766571E-3</v>
      </c>
      <c r="AW10" s="1">
        <f>AU10+AV10</f>
        <v>3.9856269244388596E-3</v>
      </c>
      <c r="AX10" s="1">
        <f>AW10*AR10</f>
        <v>1546.4232466822775</v>
      </c>
      <c r="AY10" s="1">
        <v>392000</v>
      </c>
      <c r="AZ10" s="1">
        <v>0</v>
      </c>
      <c r="BA10" s="1">
        <v>0.1</v>
      </c>
      <c r="BB10" s="1">
        <f>AY10*AZ10*BA10</f>
        <v>0</v>
      </c>
      <c r="BC10" s="1">
        <v>30000</v>
      </c>
      <c r="BD10" s="1">
        <f>BC10*W10/E10</f>
        <v>111.70847899916738</v>
      </c>
      <c r="BE10" s="1">
        <f>9325000-E10</f>
        <v>8972230.9354727976</v>
      </c>
      <c r="BF10" s="1">
        <f>AZ10*BE10</f>
        <v>0</v>
      </c>
      <c r="BG10" s="1">
        <f>AVERAGE(BF8:BF10)</f>
        <v>0</v>
      </c>
      <c r="BH10" s="1">
        <f>IF((BD10+BB10+AX10+AQ10)&lt;BG10,BD10+BB10+AX10+AQ10,BG10)</f>
        <v>0</v>
      </c>
      <c r="BI10" s="11">
        <v>218.21940000000004</v>
      </c>
      <c r="BJ10" s="1">
        <v>0</v>
      </c>
      <c r="BK10" s="1">
        <v>111.08196373077999</v>
      </c>
    </row>
    <row r="11" spans="1:63">
      <c r="A11" s="8">
        <v>39823</v>
      </c>
      <c r="B11" s="7" t="s">
        <v>67</v>
      </c>
      <c r="C11" s="1">
        <v>22.2033517962963</v>
      </c>
      <c r="D11" s="1">
        <f>1*C11-19.06222222</f>
        <v>3.1411295762963007</v>
      </c>
      <c r="E11" s="1">
        <f>-9018.7*D11^3 + 50694*D11^2 + 41936*D11-0.0000001</f>
        <v>352395.97820368374</v>
      </c>
      <c r="F11" s="1">
        <f>C11-C12</f>
        <v>4.0182962962944657E-3</v>
      </c>
      <c r="G11" s="1">
        <f>-2254.7*D11^4 + 16898*D11^3 + 20968*D11^2 + 0.8449*D11-0.0000003</f>
        <v>511101.10965206078</v>
      </c>
      <c r="H11" s="1">
        <f>G11-G10</f>
        <v>-1409.6302875681431</v>
      </c>
      <c r="I11" s="1">
        <v>1010.5666666666663</v>
      </c>
      <c r="J11" s="9">
        <v>1.2999999999999999E-3</v>
      </c>
      <c r="K11" s="1">
        <v>1.1679999999999999</v>
      </c>
      <c r="L11" s="9">
        <v>2453000</v>
      </c>
      <c r="M11" s="1">
        <v>1.2666666666666668</v>
      </c>
      <c r="N11" s="1">
        <v>18.953531293779896</v>
      </c>
      <c r="O11" s="10">
        <v>20.266666666666666</v>
      </c>
      <c r="P11" s="1">
        <f>AVERAGE(Q11:Q12)</f>
        <v>24.757612499999997</v>
      </c>
      <c r="Q11" s="1">
        <f>1.158*O11+2.676</f>
        <v>26.144799999999996</v>
      </c>
      <c r="R11" s="1">
        <f>EXP(2.3026*(((7.5*P11)/(P11+237.3)+0.7858)))</f>
        <v>31.215058154596665</v>
      </c>
      <c r="S11" s="1">
        <f>((0.622/I11)*J11*K11*L11*M11*(N11-R11))</f>
        <v>-35.605415217214301</v>
      </c>
      <c r="T11" s="1">
        <f>IF(S11&lt;0,S11,0)</f>
        <v>-35.605415217214301</v>
      </c>
      <c r="U11" s="9">
        <v>2258000</v>
      </c>
      <c r="V11" s="1">
        <f>(-T11)*E11/U11</f>
        <v>5.5567781775104335</v>
      </c>
      <c r="W11" s="1">
        <f>V11*3600*24/1000</f>
        <v>480.10563453690145</v>
      </c>
      <c r="X11" s="1">
        <v>0</v>
      </c>
      <c r="Y11" s="1">
        <f>X11*E11</f>
        <v>0</v>
      </c>
      <c r="Z11" s="1">
        <v>8114000</v>
      </c>
      <c r="AA11" s="1">
        <v>0.1</v>
      </c>
      <c r="AB11" s="1">
        <v>10.6</v>
      </c>
      <c r="AC11" s="1">
        <v>0.44012333333333287</v>
      </c>
      <c r="AD11" s="1">
        <v>1.161</v>
      </c>
      <c r="AE11" s="1">
        <v>1.013E-3</v>
      </c>
      <c r="AF11" s="1">
        <v>2.3771599826640668</v>
      </c>
      <c r="AG11" s="1">
        <v>1.894794602848483</v>
      </c>
      <c r="AH11" s="1">
        <v>998.17825435969928</v>
      </c>
      <c r="AI11" s="1">
        <v>2.4500000000000002</v>
      </c>
      <c r="AJ11" s="1">
        <v>28.356481481481481</v>
      </c>
      <c r="AK11" s="1">
        <v>6.7000000000000004E-2</v>
      </c>
      <c r="AL11" s="1">
        <v>200</v>
      </c>
      <c r="AM11" s="1">
        <v>30</v>
      </c>
      <c r="AN11" s="1">
        <f>((AA11*(AB11-AC11))/((AA11+(AK11*(1+(AL11/AM11))))*AH11*AI11))</f>
        <v>6.7698915789279109E-4</v>
      </c>
      <c r="AO11" s="1">
        <f>((86400*AD11*AE11*(AF11-AG11))/AM11)/((AA11+(AK11*(1+(AL11/AM11))))*AH11*AI11)</f>
        <v>1.0886883122440884E-3</v>
      </c>
      <c r="AP11" s="1">
        <f>AN11+AO11</f>
        <v>1.7656774701368795E-3</v>
      </c>
      <c r="AQ11" s="1">
        <f>AP11*Z11</f>
        <v>14326.706992690641</v>
      </c>
      <c r="AR11" s="1">
        <v>388000</v>
      </c>
      <c r="AS11" s="1">
        <v>100</v>
      </c>
      <c r="AT11" s="1">
        <v>5</v>
      </c>
      <c r="AU11" s="1">
        <f>((AA11*(AB11-AC11))/((AA11+(AK11*(1+(AS11/AT11))))*AH11*AI11))</f>
        <v>2.756772925637311E-4</v>
      </c>
      <c r="AV11" s="1">
        <f>((86400*AD11*AE11*(AF11-AG11))/AT11)/((AA11+(AK11*(1+(AS11/AT11))))*AH11*AI11)</f>
        <v>2.6599537927556294E-3</v>
      </c>
      <c r="AW11" s="1">
        <f>AU11+AV11</f>
        <v>2.9356310853193607E-3</v>
      </c>
      <c r="AX11" s="1">
        <f>AW11*AR11</f>
        <v>1139.0248611039119</v>
      </c>
      <c r="AY11" s="1">
        <v>392000</v>
      </c>
      <c r="AZ11" s="1">
        <v>0</v>
      </c>
      <c r="BA11" s="1">
        <v>0.1</v>
      </c>
      <c r="BB11" s="1">
        <f>AY11*AZ11*BA11</f>
        <v>0</v>
      </c>
      <c r="BC11" s="1">
        <v>30000</v>
      </c>
      <c r="BD11" s="1">
        <f>BC11*W11/E11</f>
        <v>40.872115253773011</v>
      </c>
      <c r="BE11" s="1">
        <f>9325000-E11</f>
        <v>8972604.0217963159</v>
      </c>
      <c r="BF11" s="1">
        <f>AZ11*BE11</f>
        <v>0</v>
      </c>
      <c r="BG11" s="1">
        <f>AVERAGE(BF9:BF11)</f>
        <v>0</v>
      </c>
      <c r="BH11" s="1">
        <f>IF((BD11+BB11+AX11+AQ11)&lt;BG11,BD11+BB11+AX11+AQ11,BG11)</f>
        <v>0</v>
      </c>
      <c r="BI11" s="11">
        <v>201.72420000000048</v>
      </c>
      <c r="BJ11" s="1">
        <v>6103.0262064874878</v>
      </c>
      <c r="BK11" s="1">
        <v>4971.7773534562457</v>
      </c>
    </row>
    <row r="12" spans="1:63">
      <c r="A12" s="8">
        <v>39824</v>
      </c>
      <c r="B12" s="7" t="s">
        <v>68</v>
      </c>
      <c r="C12" s="1">
        <v>22.199333500000005</v>
      </c>
      <c r="D12" s="1">
        <f>1*C12-19.06222222</f>
        <v>3.1371112800000063</v>
      </c>
      <c r="E12" s="1">
        <f>-9018.7*D12^3 + 50694*D12^2 + 41936*D12-0.0000001</f>
        <v>352019.89696823736</v>
      </c>
      <c r="F12" s="1">
        <f>C12-C13</f>
        <v>8.9253333333516593E-4</v>
      </c>
      <c r="G12" s="1">
        <f>-2254.7*D12^4 + 16898*D12^3 + 20968*D12^2 + 0.8449*D12-0.0000003</f>
        <v>509685.84246548614</v>
      </c>
      <c r="H12" s="1">
        <f>G12-G11</f>
        <v>-1415.2671865746379</v>
      </c>
      <c r="I12" s="1">
        <v>1012.575</v>
      </c>
      <c r="J12" s="9">
        <v>1.2999999999999999E-3</v>
      </c>
      <c r="K12" s="1">
        <v>1.1679999999999999</v>
      </c>
      <c r="L12" s="9">
        <v>2453000</v>
      </c>
      <c r="M12" s="1">
        <v>2.2000000000000002</v>
      </c>
      <c r="N12" s="1">
        <v>15.785472420542854</v>
      </c>
      <c r="O12" s="10">
        <v>17.870833333333334</v>
      </c>
      <c r="P12" s="1">
        <f>AVERAGE(Q12:Q13)</f>
        <v>24.311299999999999</v>
      </c>
      <c r="Q12" s="1">
        <f>1.158*O12+2.676</f>
        <v>23.370424999999997</v>
      </c>
      <c r="R12" s="1">
        <f>EXP(2.3026*(((7.5*P12)/(P12+237.3)+0.7858)))</f>
        <v>30.393294150819642</v>
      </c>
      <c r="S12" s="1">
        <f>((0.622/I12)*J12*K12*L12*M12*(N12-R12))</f>
        <v>-73.528391985880432</v>
      </c>
      <c r="T12" s="1">
        <f>IF(S12&lt;0,S12,0)</f>
        <v>-73.528391985880432</v>
      </c>
      <c r="U12" s="9">
        <v>2258000</v>
      </c>
      <c r="V12" s="1">
        <f>(-T12)*E12/U12</f>
        <v>11.463001315814791</v>
      </c>
      <c r="W12" s="1">
        <f>V12*3600*24/1000</f>
        <v>990.40331368639795</v>
      </c>
      <c r="X12" s="1">
        <v>2.1600000000000001E-2</v>
      </c>
      <c r="Y12" s="1">
        <f>X12*E12</f>
        <v>7603.6297745139273</v>
      </c>
      <c r="Z12" s="1">
        <v>8114000</v>
      </c>
      <c r="AA12" s="1">
        <v>0.1</v>
      </c>
      <c r="AB12" s="1">
        <v>14.6</v>
      </c>
      <c r="AC12" s="1">
        <v>-0.88443333333333174</v>
      </c>
      <c r="AD12" s="1">
        <v>1.161</v>
      </c>
      <c r="AE12" s="1">
        <v>1.013E-3</v>
      </c>
      <c r="AF12" s="1">
        <v>2.0472858814739983</v>
      </c>
      <c r="AG12" s="1">
        <v>1.5781162003028735</v>
      </c>
      <c r="AH12" s="1">
        <v>998.64862124701369</v>
      </c>
      <c r="AI12" s="1">
        <v>2.4500000000000002</v>
      </c>
      <c r="AJ12" s="1">
        <v>28.356481481481481</v>
      </c>
      <c r="AK12" s="1">
        <v>6.7000000000000004E-2</v>
      </c>
      <c r="AL12" s="1">
        <v>200</v>
      </c>
      <c r="AM12" s="1">
        <v>30</v>
      </c>
      <c r="AN12" s="1">
        <f>((AA12*(AB12-AC12))/((AA12+(AK12*(1+(AL12/AM12))))*AH12*AI12))</f>
        <v>1.0312975634710606E-3</v>
      </c>
      <c r="AO12" s="1">
        <f>((86400*AD12*AE12*(AF12-AG12))/AM12)/((AA12+(AK12*(1+(AL12/AM12))))*AH12*AI12)</f>
        <v>1.0584071552688997E-3</v>
      </c>
      <c r="AP12" s="1">
        <f>AN12+AO12</f>
        <v>2.0897047187399603E-3</v>
      </c>
      <c r="AQ12" s="1">
        <f>AP12*Z12</f>
        <v>16955.864087856036</v>
      </c>
      <c r="AR12" s="1">
        <v>388000</v>
      </c>
      <c r="AS12" s="1">
        <v>100</v>
      </c>
      <c r="AT12" s="1">
        <v>5</v>
      </c>
      <c r="AU12" s="1">
        <f>((AA12*(AB12-AC12))/((AA12+(AK12*(1+(AS12/AT12))))*AH12*AI12))</f>
        <v>4.1995549974568067E-4</v>
      </c>
      <c r="AV12" s="1">
        <f>((86400*AD12*AE12*(AF12-AG12))/AT12)/((AA12+(AK12*(1+(AS12/AT12))))*AH12*AI12)</f>
        <v>2.5859689088918968E-3</v>
      </c>
      <c r="AW12" s="1">
        <f>AU12+AV12</f>
        <v>3.0059244086375774E-3</v>
      </c>
      <c r="AX12" s="1">
        <f>AW12*AR12</f>
        <v>1166.2986705513802</v>
      </c>
      <c r="AY12" s="1">
        <v>392000</v>
      </c>
      <c r="AZ12" s="1">
        <v>2.1600000000000001E-2</v>
      </c>
      <c r="BA12" s="1">
        <v>0.1</v>
      </c>
      <c r="BB12" s="1">
        <f>AY12*AZ12*BA12</f>
        <v>846.72000000000014</v>
      </c>
      <c r="BC12" s="1">
        <v>30000</v>
      </c>
      <c r="BD12" s="1">
        <f>BC12*W12/E12</f>
        <v>84.404602315058483</v>
      </c>
      <c r="BE12" s="1">
        <f>9325000-E12</f>
        <v>8972980.1030317619</v>
      </c>
      <c r="BF12" s="1">
        <f>AZ12*BE12</f>
        <v>193816.37022548605</v>
      </c>
      <c r="BG12" s="1">
        <f>AVERAGE(BF10:BF12)</f>
        <v>64605.456741828682</v>
      </c>
      <c r="BH12" s="1">
        <f>IF((BD12+BB12+AX12+AQ12)&lt;BG12,BD12+BB12+AX12+AQ12,BG12)</f>
        <v>19053.287360722476</v>
      </c>
      <c r="BI12" s="11">
        <v>806.17319999999984</v>
      </c>
      <c r="BJ12" s="1">
        <v>16943.23795747467</v>
      </c>
      <c r="BK12" s="1">
        <v>8108.5711100725048</v>
      </c>
    </row>
    <row r="13" spans="1:63">
      <c r="A13" s="8">
        <v>39825</v>
      </c>
      <c r="B13" s="7" t="s">
        <v>69</v>
      </c>
      <c r="C13" s="1">
        <v>22.19844096666667</v>
      </c>
      <c r="D13" s="1">
        <f>1*C13-19.06222222</f>
        <v>3.1362187466666711</v>
      </c>
      <c r="E13" s="1">
        <f>-9018.7*D13^3 + 50694*D13^2 + 41936*D13-0.0000001</f>
        <v>351936.2128453186</v>
      </c>
      <c r="F13" s="1">
        <f>C13-C14</f>
        <v>9.0267523809579586E-3</v>
      </c>
      <c r="G13" s="1">
        <f>-2254.7*D13^4 + 16898*D13^3 + 20968*D13^2 + 0.8449*D13-0.0000003</f>
        <v>509371.69231514027</v>
      </c>
      <c r="H13" s="1">
        <f>G13-G12</f>
        <v>-314.15015034587122</v>
      </c>
      <c r="I13" s="1">
        <v>1011.4833333333337</v>
      </c>
      <c r="J13" s="9">
        <v>1.2999999999999999E-3</v>
      </c>
      <c r="K13" s="1">
        <v>1.1679999999999999</v>
      </c>
      <c r="L13" s="9">
        <v>2453000</v>
      </c>
      <c r="M13" s="1">
        <v>2.4083333333333337</v>
      </c>
      <c r="N13" s="1">
        <v>15.188535217579343</v>
      </c>
      <c r="O13" s="10">
        <v>19.495833333333334</v>
      </c>
      <c r="P13" s="1">
        <f>AVERAGE(Q13:Q14)</f>
        <v>24.229275000000001</v>
      </c>
      <c r="Q13" s="1">
        <f>1.158*O13+2.676</f>
        <v>25.252175000000001</v>
      </c>
      <c r="R13" s="1">
        <f>EXP(2.3026*(((7.5*P13)/(P13+237.3)+0.7858)))</f>
        <v>30.244338049292821</v>
      </c>
      <c r="S13" s="1">
        <f>((0.622/I13)*J13*K13*L13*M13*(N13-R13))</f>
        <v>-83.049287763140413</v>
      </c>
      <c r="T13" s="1">
        <f>IF(S13&lt;0,S13,0)</f>
        <v>-83.049287763140413</v>
      </c>
      <c r="U13" s="9">
        <v>2258000</v>
      </c>
      <c r="V13" s="1">
        <f>(-T13)*E13/U13</f>
        <v>12.944221352905535</v>
      </c>
      <c r="W13" s="1">
        <f>V13*3600*24/1000</f>
        <v>1118.3807248910382</v>
      </c>
      <c r="X13" s="1">
        <v>1E-3</v>
      </c>
      <c r="Y13" s="1">
        <f>X13*E13</f>
        <v>351.93621284531861</v>
      </c>
      <c r="Z13" s="1">
        <v>8114000</v>
      </c>
      <c r="AA13" s="1">
        <v>0.1</v>
      </c>
      <c r="AB13" s="1">
        <v>27.1</v>
      </c>
      <c r="AC13" s="1">
        <v>-5.913666666666554E-2</v>
      </c>
      <c r="AD13" s="1">
        <v>1.161</v>
      </c>
      <c r="AE13" s="1">
        <v>1.013E-3</v>
      </c>
      <c r="AF13" s="1">
        <v>2.2662931954990428</v>
      </c>
      <c r="AG13" s="1">
        <v>1.5184164409843588</v>
      </c>
      <c r="AH13" s="1">
        <v>998.33629407558919</v>
      </c>
      <c r="AI13" s="1">
        <v>2.4500000000000002</v>
      </c>
      <c r="AJ13" s="1">
        <v>28.356481481481481</v>
      </c>
      <c r="AK13" s="1">
        <v>6.7000000000000004E-2</v>
      </c>
      <c r="AL13" s="1">
        <v>200</v>
      </c>
      <c r="AM13" s="1">
        <v>30</v>
      </c>
      <c r="AN13" s="1">
        <f>((AA13*(AB13-AC13))/((AA13+(AK13*(1+(AL13/AM13))))*AH13*AI13))</f>
        <v>1.8094245662471043E-3</v>
      </c>
      <c r="AO13" s="1">
        <f>((86400*AD13*AE13*(AF13-AG13))/AM13)/((AA13+(AK13*(1+(AL13/AM13))))*AH13*AI13)</f>
        <v>1.6876745815318267E-3</v>
      </c>
      <c r="AP13" s="1">
        <f>AN13+AO13</f>
        <v>3.4970991477789311E-3</v>
      </c>
      <c r="AQ13" s="1">
        <f>AP13*Z13</f>
        <v>28375.462485078246</v>
      </c>
      <c r="AR13" s="1">
        <v>388000</v>
      </c>
      <c r="AS13" s="1">
        <v>100</v>
      </c>
      <c r="AT13" s="1">
        <v>5</v>
      </c>
      <c r="AU13" s="1">
        <f>((AA13*(AB13-AC13))/((AA13+(AK13*(1+(AS13/AT13))))*AH13*AI13))</f>
        <v>7.3681721443506298E-4</v>
      </c>
      <c r="AV13" s="1">
        <f>((86400*AD13*AE13*(AF13-AG13))/AT13)/((AA13+(AK13*(1+(AS13/AT13))))*AH13*AI13)</f>
        <v>4.1234358388853266E-3</v>
      </c>
      <c r="AW13" s="1">
        <f>AU13+AV13</f>
        <v>4.8602530533203899E-3</v>
      </c>
      <c r="AX13" s="1">
        <f>AW13*AR13</f>
        <v>1885.7781846883113</v>
      </c>
      <c r="AY13" s="1">
        <v>392000</v>
      </c>
      <c r="AZ13" s="1">
        <v>1E-3</v>
      </c>
      <c r="BA13" s="1">
        <v>0.1</v>
      </c>
      <c r="BB13" s="1">
        <f>AY13*AZ13*BA13</f>
        <v>39.200000000000003</v>
      </c>
      <c r="BC13" s="1">
        <v>30000</v>
      </c>
      <c r="BD13" s="1">
        <f>BC13*W13/E13</f>
        <v>95.33381482819307</v>
      </c>
      <c r="BE13" s="1">
        <f>9325000-E13</f>
        <v>8973063.787154682</v>
      </c>
      <c r="BF13" s="1">
        <f>AZ13*BE13</f>
        <v>8973.0637871546824</v>
      </c>
      <c r="BG13" s="1">
        <f>AVERAGE(BF11:BF13)</f>
        <v>67596.478004213583</v>
      </c>
      <c r="BH13" s="1">
        <f>IF((BD13+BB13+AX13+AQ13)&lt;BG13,BD13+BB13+AX13+AQ13,BG13)</f>
        <v>30395.774484594749</v>
      </c>
      <c r="BI13" s="11">
        <v>860.98860000000013</v>
      </c>
      <c r="BJ13" s="1">
        <v>12214.797537085131</v>
      </c>
      <c r="BK13" s="1">
        <v>11806.103298784978</v>
      </c>
    </row>
    <row r="14" spans="1:63">
      <c r="A14" s="8">
        <v>39826</v>
      </c>
      <c r="B14" s="7" t="s">
        <v>70</v>
      </c>
      <c r="C14" s="1">
        <v>22.189414214285712</v>
      </c>
      <c r="D14" s="1">
        <f>1*C14-19.06222222</f>
        <v>3.1271919942857132</v>
      </c>
      <c r="E14" s="1">
        <f>-9018.7*D14^3 + 50694*D14^2 + 41936*D14-0.0000001</f>
        <v>351086.81047591456</v>
      </c>
      <c r="F14" s="1">
        <f>C14-C15</f>
        <v>3.7289089285714283E-2</v>
      </c>
      <c r="G14" s="1">
        <f>-2254.7*D14^4 + 16898*D14^3 + 20968*D14^2 + 0.8449*D14-0.0000003</f>
        <v>506198.70086627413</v>
      </c>
      <c r="H14" s="1">
        <f>G14-G13</f>
        <v>-3172.9914488661452</v>
      </c>
      <c r="I14" s="1">
        <v>1009.4958333333331</v>
      </c>
      <c r="J14" s="9">
        <v>1.2999999999999999E-3</v>
      </c>
      <c r="K14" s="1">
        <v>1.1679999999999999</v>
      </c>
      <c r="L14" s="9">
        <v>2453000</v>
      </c>
      <c r="M14" s="1">
        <v>1.4833333333333334</v>
      </c>
      <c r="N14" s="1">
        <v>16.676989523306819</v>
      </c>
      <c r="O14" s="10">
        <v>17.729166666666668</v>
      </c>
      <c r="P14" s="1">
        <f>AVERAGE(Q14:Q15)</f>
        <v>23.527237499999998</v>
      </c>
      <c r="Q14" s="1">
        <f>1.158*O14+2.676</f>
        <v>23.206375000000001</v>
      </c>
      <c r="R14" s="1">
        <f>EXP(2.3026*(((7.5*P14)/(P14+237.3)+0.7858)))</f>
        <v>28.995280499998877</v>
      </c>
      <c r="S14" s="1">
        <f>((0.622/I14)*J14*K14*L14*M14*(N14-R14))</f>
        <v>-41.933277879510896</v>
      </c>
      <c r="T14" s="1">
        <f>IF(S14&lt;0,S14,0)</f>
        <v>-41.933277879510896</v>
      </c>
      <c r="U14" s="9">
        <v>2258000</v>
      </c>
      <c r="V14" s="1">
        <f>(-T14)*E14/U14</f>
        <v>6.5200269191841027</v>
      </c>
      <c r="W14" s="1">
        <f>V14*3600*24/1000</f>
        <v>563.33032581750649</v>
      </c>
      <c r="X14" s="1">
        <v>0</v>
      </c>
      <c r="Y14" s="1">
        <f>X14*E14</f>
        <v>0</v>
      </c>
      <c r="Z14" s="1">
        <v>8114000</v>
      </c>
      <c r="AA14" s="1">
        <v>0.1</v>
      </c>
      <c r="AB14" s="1">
        <v>19.3</v>
      </c>
      <c r="AC14" s="1">
        <v>-0.55839666666666665</v>
      </c>
      <c r="AD14" s="1">
        <v>1.161</v>
      </c>
      <c r="AE14" s="1">
        <v>1.013E-3</v>
      </c>
      <c r="AF14" s="1">
        <v>2.0291022959088569</v>
      </c>
      <c r="AG14" s="1">
        <v>1.6672457198051109</v>
      </c>
      <c r="AH14" s="1">
        <v>998.67448515838805</v>
      </c>
      <c r="AI14" s="1">
        <v>2.4500000000000002</v>
      </c>
      <c r="AJ14" s="1">
        <v>28.356481481481481</v>
      </c>
      <c r="AK14" s="1">
        <v>6.7000000000000004E-2</v>
      </c>
      <c r="AL14" s="1">
        <v>200</v>
      </c>
      <c r="AM14" s="1">
        <v>30</v>
      </c>
      <c r="AN14" s="1">
        <f>((AA14*(AB14-AC14))/((AA14+(AK14*(1+(AL14/AM14))))*AH14*AI14))</f>
        <v>1.3225789579854688E-3</v>
      </c>
      <c r="AO14" s="1">
        <f>((86400*AD14*AE14*(AF14-AG14))/AM14)/((AA14+(AK14*(1+(AL14/AM14))))*AH14*AI14)</f>
        <v>8.162967171392527E-4</v>
      </c>
      <c r="AP14" s="1">
        <f>AN14+AO14</f>
        <v>2.1388756751247215E-3</v>
      </c>
      <c r="AQ14" s="1">
        <f>AP14*Z14</f>
        <v>17354.837227961991</v>
      </c>
      <c r="AR14" s="1">
        <v>388000</v>
      </c>
      <c r="AS14" s="1">
        <v>100</v>
      </c>
      <c r="AT14" s="1">
        <v>5</v>
      </c>
      <c r="AU14" s="1">
        <f>((AA14*(AB14-AC14))/((AA14+(AK14*(1+(AS14/AT14))))*AH14*AI14))</f>
        <v>5.3856842770432379E-4</v>
      </c>
      <c r="AV14" s="1">
        <f>((86400*AD14*AE14*(AF14-AG14))/AT14)/((AA14+(AK14*(1+(AS14/AT14))))*AH14*AI14)</f>
        <v>1.9944290063083799E-3</v>
      </c>
      <c r="AW14" s="1">
        <f>AU14+AV14</f>
        <v>2.5329974340127038E-3</v>
      </c>
      <c r="AX14" s="1">
        <f>AW14*AR14</f>
        <v>982.80300439692905</v>
      </c>
      <c r="AY14" s="1">
        <v>392000</v>
      </c>
      <c r="AZ14" s="1">
        <v>0</v>
      </c>
      <c r="BA14" s="1">
        <v>0.1</v>
      </c>
      <c r="BB14" s="1">
        <f>AY14*AZ14*BA14</f>
        <v>0</v>
      </c>
      <c r="BC14" s="1">
        <v>30000</v>
      </c>
      <c r="BD14" s="1">
        <f>BC14*W14/E14</f>
        <v>48.135985944947855</v>
      </c>
      <c r="BE14" s="1">
        <f>9325000-E14</f>
        <v>8973913.1895240862</v>
      </c>
      <c r="BF14" s="1">
        <f>AZ14*BE14</f>
        <v>0</v>
      </c>
      <c r="BG14" s="1">
        <f>AVERAGE(BF12:BF14)</f>
        <v>67596.478004213583</v>
      </c>
      <c r="BH14" s="1">
        <f>IF((BD14+BB14+AX14+AQ14)&lt;BG14,BD14+BB14+AX14+AQ14,BG14)</f>
        <v>18385.776218303869</v>
      </c>
      <c r="BI14" s="11">
        <v>429.27660000000009</v>
      </c>
      <c r="BJ14" s="1">
        <v>13861.199080268201</v>
      </c>
      <c r="BK14" s="1">
        <v>10822.261357219564</v>
      </c>
    </row>
    <row r="15" spans="1:63">
      <c r="A15" s="8">
        <v>39827</v>
      </c>
      <c r="B15" s="7" t="s">
        <v>71</v>
      </c>
      <c r="C15" s="1">
        <v>22.152125124999998</v>
      </c>
      <c r="D15" s="1">
        <f>1*C15-19.06222222</f>
        <v>3.0899029049999989</v>
      </c>
      <c r="E15" s="1">
        <f>-9018.7*D15^3 + 50694*D15^2 + 41936*D15-0.0000001</f>
        <v>347519.83463730873</v>
      </c>
      <c r="F15" s="1">
        <f>C15-C16</f>
        <v>-6.2241758333339448E-2</v>
      </c>
      <c r="G15" s="1">
        <f>-2254.7*D15^4 + 16898*D15^3 + 20968*D15^2 + 0.8449*D15-0.0000003</f>
        <v>493173.28986556985</v>
      </c>
      <c r="H15" s="1">
        <f>G15-G14</f>
        <v>-13025.411000704276</v>
      </c>
      <c r="I15" s="1">
        <v>1012.6083333333332</v>
      </c>
      <c r="J15" s="9">
        <v>1.2999999999999999E-3</v>
      </c>
      <c r="K15" s="1">
        <v>1.1679999999999999</v>
      </c>
      <c r="L15" s="9">
        <v>2453000</v>
      </c>
      <c r="M15" s="1">
        <v>2.1958333333333333</v>
      </c>
      <c r="N15" s="1">
        <v>14.150968211819968</v>
      </c>
      <c r="O15" s="10">
        <v>18.283333333333331</v>
      </c>
      <c r="P15" s="1">
        <f>AVERAGE(Q15:Q16)</f>
        <v>23.232912499999998</v>
      </c>
      <c r="Q15" s="1">
        <f>1.158*O15+2.676</f>
        <v>23.848099999999995</v>
      </c>
      <c r="R15" s="1">
        <f>EXP(2.3026*(((7.5*P15)/(P15+237.3)+0.7858)))</f>
        <v>28.485165784012956</v>
      </c>
      <c r="S15" s="1">
        <f>((0.622/I15)*J15*K15*L15*M15*(N15-R15))</f>
        <v>-72.012085845078857</v>
      </c>
      <c r="T15" s="1">
        <f>IF(S15&lt;0,S15,0)</f>
        <v>-72.012085845078857</v>
      </c>
      <c r="U15" s="9">
        <v>2258000</v>
      </c>
      <c r="V15" s="1">
        <f>(-T15)*E15/U15</f>
        <v>11.083094847107832</v>
      </c>
      <c r="W15" s="1">
        <f>V15*3600*24/1000</f>
        <v>957.57939479011668</v>
      </c>
      <c r="X15" s="1">
        <v>8.0000000000000004E-4</v>
      </c>
      <c r="Y15" s="1">
        <f>X15*E15</f>
        <v>278.01586770984699</v>
      </c>
      <c r="Z15" s="1">
        <v>8114000</v>
      </c>
      <c r="AA15" s="1">
        <v>0.1</v>
      </c>
      <c r="AB15" s="1">
        <v>26.7</v>
      </c>
      <c r="AC15" s="1">
        <v>-3.0876666666667146E-2</v>
      </c>
      <c r="AD15" s="1">
        <v>1.161</v>
      </c>
      <c r="AE15" s="1">
        <v>1.013E-3</v>
      </c>
      <c r="AF15" s="1">
        <v>2.1010471829175787</v>
      </c>
      <c r="AG15" s="1">
        <v>1.414705103164503</v>
      </c>
      <c r="AH15" s="1">
        <v>998.5720540550667</v>
      </c>
      <c r="AI15" s="1">
        <v>2.4500000000000002</v>
      </c>
      <c r="AJ15" s="1">
        <v>28.356481481481481</v>
      </c>
      <c r="AK15" s="1">
        <v>6.7000000000000004E-2</v>
      </c>
      <c r="AL15" s="1">
        <v>200</v>
      </c>
      <c r="AM15" s="1">
        <v>30</v>
      </c>
      <c r="AN15" s="1">
        <f>((AA15*(AB15-AC15))/((AA15+(AK15*(1+(AL15/AM15))))*AH15*AI15))</f>
        <v>1.7804721145294755E-3</v>
      </c>
      <c r="AO15" s="1">
        <f>((86400*AD15*AE15*(AF15-AG15))/AM15)/((AA15+(AK15*(1+(AL15/AM15))))*AH15*AI15)</f>
        <v>1.5484484559042716E-3</v>
      </c>
      <c r="AP15" s="1">
        <f>AN15+AO15</f>
        <v>3.3289205704337471E-3</v>
      </c>
      <c r="AQ15" s="1">
        <f>AP15*Z15</f>
        <v>27010.861508499424</v>
      </c>
      <c r="AR15" s="1">
        <v>388000</v>
      </c>
      <c r="AS15" s="1">
        <v>100</v>
      </c>
      <c r="AT15" s="1">
        <v>5</v>
      </c>
      <c r="AU15" s="1">
        <f>((AA15*(AB15-AC15))/((AA15+(AK15*(1+(AS15/AT15))))*AH15*AI15))</f>
        <v>7.2502746358079273E-4</v>
      </c>
      <c r="AV15" s="1">
        <f>((86400*AD15*AE15*(AF15-AG15))/AT15)/((AA15+(AK15*(1+(AS15/AT15))))*AH15*AI15)</f>
        <v>3.7832695518510472E-3</v>
      </c>
      <c r="AW15" s="1">
        <f>AU15+AV15</f>
        <v>4.5082970154318395E-3</v>
      </c>
      <c r="AX15" s="1">
        <f>AW15*AR15</f>
        <v>1749.2192419875537</v>
      </c>
      <c r="AY15" s="1">
        <v>392000</v>
      </c>
      <c r="AZ15" s="1">
        <v>8.0000000000000004E-4</v>
      </c>
      <c r="BA15" s="1">
        <v>0.1</v>
      </c>
      <c r="BB15" s="1">
        <f>AY15*AZ15*BA15</f>
        <v>31.360000000000003</v>
      </c>
      <c r="BC15" s="1">
        <v>30000</v>
      </c>
      <c r="BD15" s="1">
        <f>BC15*W15/E15</f>
        <v>82.664006426237549</v>
      </c>
      <c r="BE15" s="1">
        <f>9325000-E15</f>
        <v>8977480.1653626915</v>
      </c>
      <c r="BF15" s="1">
        <f>AZ15*BE15</f>
        <v>7181.9841322901539</v>
      </c>
      <c r="BG15" s="1">
        <f>AVERAGE(BF13:BF15)</f>
        <v>5385.015973148279</v>
      </c>
      <c r="BH15" s="1">
        <f>IF((BD15+BB15+AX15+AQ15)&lt;BG15,BD15+BB15+AX15+AQ15,BG15)</f>
        <v>5385.015973148279</v>
      </c>
      <c r="BI15" s="11">
        <v>286.12169999999986</v>
      </c>
      <c r="BJ15" s="1">
        <v>22621.748887980524</v>
      </c>
      <c r="BK15" s="1">
        <v>9989.7797143565203</v>
      </c>
    </row>
    <row r="16" spans="1:63">
      <c r="A16" s="8">
        <v>39828</v>
      </c>
      <c r="B16" s="7" t="s">
        <v>72</v>
      </c>
      <c r="C16" s="1">
        <v>22.214366883333337</v>
      </c>
      <c r="D16" s="1">
        <f>1*C16-19.06222222</f>
        <v>3.1521446633333383</v>
      </c>
      <c r="E16" s="1">
        <f>-9018.7*D16^3 + 50694*D16^2 + 41936*D16-0.0000001</f>
        <v>353421.21543734928</v>
      </c>
      <c r="F16" s="1">
        <f>C16-C17</f>
        <v>9.3017698412722893E-4</v>
      </c>
      <c r="G16" s="1">
        <f>-2254.7*D16^4 + 16898*D16^3 + 20968*D16^2 + 0.8449*D16-0.0000003</f>
        <v>514988.41122203425</v>
      </c>
      <c r="H16" s="1">
        <f>G16-G15</f>
        <v>21815.121356464399</v>
      </c>
      <c r="I16" s="1">
        <v>1011.9833333333332</v>
      </c>
      <c r="J16" s="9">
        <v>1.2999999999999999E-3</v>
      </c>
      <c r="K16" s="1">
        <v>1.1679999999999999</v>
      </c>
      <c r="L16" s="9">
        <v>2453000</v>
      </c>
      <c r="M16" s="1">
        <v>2.7124999999999999</v>
      </c>
      <c r="N16" s="1">
        <v>13.95532704497576</v>
      </c>
      <c r="O16" s="10">
        <v>17.220833333333331</v>
      </c>
      <c r="P16" s="1">
        <f>AVERAGE(Q16:Q17)</f>
        <v>22.555</v>
      </c>
      <c r="Q16" s="1">
        <f>1.158*O16+2.676</f>
        <v>22.617725</v>
      </c>
      <c r="R16" s="1">
        <f>EXP(2.3026*(((7.5*P16)/(P16+237.3)+0.7858)))</f>
        <v>27.339927139060645</v>
      </c>
      <c r="S16" s="1">
        <f>((0.622/I16)*J16*K16*L16*M16*(N16-R16))</f>
        <v>-83.114331213771365</v>
      </c>
      <c r="T16" s="1">
        <f>IF(S16&lt;0,S16,0)</f>
        <v>-83.114331213771365</v>
      </c>
      <c r="U16" s="9">
        <v>2258000</v>
      </c>
      <c r="V16" s="1">
        <f>(-T16)*E16/U16</f>
        <v>13.009020353336357</v>
      </c>
      <c r="W16" s="1">
        <f>V16*3600*24/1000</f>
        <v>1123.9793585282614</v>
      </c>
      <c r="X16" s="1">
        <v>0</v>
      </c>
      <c r="Y16" s="1">
        <f>X16*E16</f>
        <v>0</v>
      </c>
      <c r="Z16" s="1">
        <v>8114000</v>
      </c>
      <c r="AA16" s="1">
        <v>0.1</v>
      </c>
      <c r="AB16" s="1">
        <v>31.4</v>
      </c>
      <c r="AC16" s="1">
        <v>-0.48303666666666822</v>
      </c>
      <c r="AD16" s="1">
        <v>1.161</v>
      </c>
      <c r="AE16" s="1">
        <v>1.013E-3</v>
      </c>
      <c r="AF16" s="1">
        <v>1.9650139728507663</v>
      </c>
      <c r="AG16" s="1">
        <v>1.3951599207240439</v>
      </c>
      <c r="AH16" s="1">
        <v>998.76545868365986</v>
      </c>
      <c r="AI16" s="1">
        <v>2.4500000000000002</v>
      </c>
      <c r="AJ16" s="1">
        <v>28.356481481481481</v>
      </c>
      <c r="AK16" s="1">
        <v>6.7000000000000004E-2</v>
      </c>
      <c r="AL16" s="1">
        <v>200</v>
      </c>
      <c r="AM16" s="1">
        <v>30</v>
      </c>
      <c r="AN16" s="1">
        <f>((AA16*(AB16-AC16))/((AA16+(AK16*(1+(AL16/AM16))))*AH16*AI16))</f>
        <v>2.1232324654175535E-3</v>
      </c>
      <c r="AO16" s="1">
        <f>((86400*AD16*AE16*(AF16-AG16))/AM16)/((AA16+(AK16*(1+(AL16/AM16))))*AH16*AI16)</f>
        <v>1.285392203025988E-3</v>
      </c>
      <c r="AP16" s="1">
        <f>AN16+AO16</f>
        <v>3.4086246684435417E-3</v>
      </c>
      <c r="AQ16" s="1">
        <f>AP16*Z16</f>
        <v>27657.580559750899</v>
      </c>
      <c r="AR16" s="1">
        <v>388000</v>
      </c>
      <c r="AS16" s="1">
        <v>100</v>
      </c>
      <c r="AT16" s="1">
        <v>5</v>
      </c>
      <c r="AU16" s="1">
        <f>((AA16*(AB16-AC16))/((AA16+(AK16*(1+(AS16/AT16))))*AH16*AI16))</f>
        <v>8.6460317824236155E-4</v>
      </c>
      <c r="AV16" s="1">
        <f>((86400*AD16*AE16*(AF16-AG16))/AT16)/((AA16+(AK16*(1+(AS16/AT16))))*AH16*AI16)</f>
        <v>3.1405534781298525E-3</v>
      </c>
      <c r="AW16" s="1">
        <f>AU16+AV16</f>
        <v>4.0051566563722137E-3</v>
      </c>
      <c r="AX16" s="1">
        <f>AW16*AR16</f>
        <v>1554.0007826724188</v>
      </c>
      <c r="AY16" s="1">
        <v>392000</v>
      </c>
      <c r="AZ16" s="1">
        <v>0</v>
      </c>
      <c r="BA16" s="1">
        <v>0.1</v>
      </c>
      <c r="BB16" s="1">
        <f>AY16*AZ16*BA16</f>
        <v>0</v>
      </c>
      <c r="BC16" s="1">
        <v>30000</v>
      </c>
      <c r="BD16" s="1">
        <f>BC16*W16/E16</f>
        <v>95.408479409253943</v>
      </c>
      <c r="BE16" s="1">
        <f>9325000-E16</f>
        <v>8971578.7845626511</v>
      </c>
      <c r="BF16" s="1">
        <f>AZ16*BE16</f>
        <v>0</v>
      </c>
      <c r="BG16" s="1">
        <f>AVERAGE(BF14:BF16)</f>
        <v>2393.9947107633848</v>
      </c>
      <c r="BH16" s="1">
        <f>IF((BD16+BB16+AX16+AQ16)&lt;BG16,BD16+BB16+AX16+AQ16,BG16)</f>
        <v>2393.9947107633848</v>
      </c>
      <c r="BI16" s="11">
        <v>241.6662000000002</v>
      </c>
      <c r="BJ16" s="1">
        <v>0</v>
      </c>
      <c r="BK16" s="1">
        <v>22697.434514992659</v>
      </c>
    </row>
    <row r="17" spans="1:63">
      <c r="A17" s="8">
        <v>39829</v>
      </c>
      <c r="B17" s="7" t="s">
        <v>73</v>
      </c>
      <c r="C17" s="1">
        <v>22.21343670634921</v>
      </c>
      <c r="D17" s="1">
        <f>1*C17-19.06222222</f>
        <v>3.1512144863492111</v>
      </c>
      <c r="E17" s="1">
        <f>-9018.7*D17^3 + 50694*D17^2 + 41936*D17-0.0000001</f>
        <v>353334.96201487875</v>
      </c>
      <c r="F17" s="1">
        <f>C17-C18</f>
        <v>2.7034674603214626E-3</v>
      </c>
      <c r="G17" s="1">
        <f>-2254.7*D17^4 + 16898*D17^3 + 20968*D17^2 + 0.8449*D17-0.0000003</f>
        <v>514659.70917866426</v>
      </c>
      <c r="H17" s="1">
        <f>G17-G16</f>
        <v>-328.7020433699945</v>
      </c>
      <c r="I17" s="1">
        <v>1010.9708333333333</v>
      </c>
      <c r="J17" s="9">
        <v>1.2999999999999999E-3</v>
      </c>
      <c r="K17" s="1">
        <v>1.1679999999999999</v>
      </c>
      <c r="L17" s="9">
        <v>2453000</v>
      </c>
      <c r="M17" s="1">
        <v>3.0166666666666671</v>
      </c>
      <c r="N17" s="1">
        <v>15.023088836210537</v>
      </c>
      <c r="O17" s="10">
        <v>17.112500000000001</v>
      </c>
      <c r="P17" s="1">
        <f>AVERAGE(Q17:Q18)</f>
        <v>22.745587499999999</v>
      </c>
      <c r="Q17" s="1">
        <f>1.158*O17+2.676</f>
        <v>22.492274999999999</v>
      </c>
      <c r="R17" s="1">
        <f>EXP(2.3026*(((7.5*P17)/(P17+237.3)+0.7858)))</f>
        <v>27.657761580398684</v>
      </c>
      <c r="S17" s="1">
        <f>((0.622/I17)*J17*K17*L17*M17*(N17-R17))</f>
        <v>-87.342742376067392</v>
      </c>
      <c r="T17" s="1">
        <f>IF(S17&lt;0,S17,0)</f>
        <v>-87.342742376067392</v>
      </c>
      <c r="U17" s="9">
        <v>2258000</v>
      </c>
      <c r="V17" s="1">
        <f>(-T17)*E17/U17</f>
        <v>13.667513091108553</v>
      </c>
      <c r="W17" s="1">
        <f>V17*3600*24/1000</f>
        <v>1180.873131071779</v>
      </c>
      <c r="X17" s="1">
        <v>0</v>
      </c>
      <c r="Y17" s="1">
        <f>X17*E17</f>
        <v>0</v>
      </c>
      <c r="Z17" s="1">
        <v>8114000</v>
      </c>
      <c r="AA17" s="1">
        <v>0.1</v>
      </c>
      <c r="AB17" s="1">
        <v>27.6</v>
      </c>
      <c r="AC17" s="1">
        <v>-0.23811666666666609</v>
      </c>
      <c r="AD17" s="1">
        <v>1.161</v>
      </c>
      <c r="AE17" s="1">
        <v>1.013E-3</v>
      </c>
      <c r="AF17" s="1">
        <v>1.9515873105835875</v>
      </c>
      <c r="AG17" s="1">
        <v>1.5019090677699525</v>
      </c>
      <c r="AH17" s="1">
        <v>998.78447389636847</v>
      </c>
      <c r="AI17" s="1">
        <v>2.4500000000000002</v>
      </c>
      <c r="AJ17" s="1">
        <v>28.356481481481481</v>
      </c>
      <c r="AK17" s="1">
        <v>6.7000000000000004E-2</v>
      </c>
      <c r="AL17" s="1">
        <v>200</v>
      </c>
      <c r="AM17" s="1">
        <v>30</v>
      </c>
      <c r="AN17" s="1">
        <f>((AA17*(AB17-AC17))/((AA17+(AK17*(1+(AL17/AM17))))*AH17*AI17))</f>
        <v>1.853828052974411E-3</v>
      </c>
      <c r="AO17" s="1">
        <f>((86400*AD17*AE17*(AF17-AG17))/AM17)/((AA17+(AK17*(1+(AL17/AM17))))*AH17*AI17)</f>
        <v>1.0142981358321687E-3</v>
      </c>
      <c r="AP17" s="1">
        <f>AN17+AO17</f>
        <v>2.8681261888065797E-3</v>
      </c>
      <c r="AQ17" s="1">
        <f>AP17*Z17</f>
        <v>23271.975895976586</v>
      </c>
      <c r="AR17" s="1">
        <v>388000</v>
      </c>
      <c r="AS17" s="1">
        <v>100</v>
      </c>
      <c r="AT17" s="1">
        <v>5</v>
      </c>
      <c r="AU17" s="1">
        <f>((AA17*(AB17-AC17))/((AA17+(AK17*(1+(AS17/AT17))))*AH17*AI17))</f>
        <v>7.5489879352485969E-4</v>
      </c>
      <c r="AV17" s="1">
        <f>((86400*AD17*AE17*(AF17-AG17))/AT17)/((AA17+(AK17*(1+(AS17/AT17))))*AH17*AI17)</f>
        <v>2.4781988959084573E-3</v>
      </c>
      <c r="AW17" s="1">
        <f>AU17+AV17</f>
        <v>3.2330976894333167E-3</v>
      </c>
      <c r="AX17" s="1">
        <f>AW17*AR17</f>
        <v>1254.441903500127</v>
      </c>
      <c r="AY17" s="1">
        <v>392000</v>
      </c>
      <c r="AZ17" s="1">
        <v>0</v>
      </c>
      <c r="BA17" s="1">
        <v>0.1</v>
      </c>
      <c r="BB17" s="1">
        <f>AY17*AZ17*BA17</f>
        <v>0</v>
      </c>
      <c r="BC17" s="1">
        <v>30000</v>
      </c>
      <c r="BD17" s="1">
        <f>BC17*W17/E17</f>
        <v>100.2623508586212</v>
      </c>
      <c r="BE17" s="1">
        <f>9325000-E17</f>
        <v>8971665.0379851218</v>
      </c>
      <c r="BF17" s="1">
        <f>AZ17*BE17</f>
        <v>0</v>
      </c>
      <c r="BG17" s="1">
        <f>AVERAGE(BF15:BF17)</f>
        <v>2393.9947107633848</v>
      </c>
      <c r="BH17" s="1">
        <f>IF((BD17+BB17+AX17+AQ17)&lt;BG17,BD17+BB17+AX17+AQ17,BG17)</f>
        <v>2393.9947107633848</v>
      </c>
      <c r="BI17" s="11">
        <v>215.73000000000013</v>
      </c>
      <c r="BJ17" s="1">
        <v>8021.3679980738652</v>
      </c>
      <c r="BK17" s="1">
        <v>8657.8090857756506</v>
      </c>
    </row>
    <row r="18" spans="1:63">
      <c r="A18" s="8">
        <v>39830</v>
      </c>
      <c r="B18" s="7" t="s">
        <v>74</v>
      </c>
      <c r="C18" s="1">
        <v>22.210733238888889</v>
      </c>
      <c r="D18" s="1">
        <f>1*C18-19.06222222</f>
        <v>3.1485110188888896</v>
      </c>
      <c r="E18" s="1">
        <f>-9018.7*D18^3 + 50694*D18^2 + 41936*D18-0.0000001</f>
        <v>353083.93557252828</v>
      </c>
      <c r="F18" s="1">
        <f>C18-C19</f>
        <v>3.2518499999980577E-3</v>
      </c>
      <c r="G18" s="1">
        <f>-2254.7*D18^4 + 16898*D18^3 + 20968*D18^2 + 0.8449*D18-0.0000003</f>
        <v>513704.82497812441</v>
      </c>
      <c r="H18" s="1">
        <f>G18-G17</f>
        <v>-954.88420053984737</v>
      </c>
      <c r="I18" s="1">
        <v>1008.7166666666666</v>
      </c>
      <c r="J18" s="9">
        <v>1.2999999999999999E-3</v>
      </c>
      <c r="K18" s="1">
        <v>1.1679999999999999</v>
      </c>
      <c r="L18" s="9">
        <v>2453000</v>
      </c>
      <c r="M18" s="1">
        <v>2.6374999999999997</v>
      </c>
      <c r="N18" s="1">
        <v>15.235337301876704</v>
      </c>
      <c r="O18" s="10">
        <v>17.55</v>
      </c>
      <c r="P18" s="1">
        <f>AVERAGE(Q18:Q19)</f>
        <v>22.258262499999997</v>
      </c>
      <c r="Q18" s="1">
        <f>1.158*O18+2.676</f>
        <v>22.998899999999999</v>
      </c>
      <c r="R18" s="1">
        <f>EXP(2.3026*(((7.5*P18)/(P18+237.3)+0.7858)))</f>
        <v>26.851418582170254</v>
      </c>
      <c r="S18" s="1">
        <f>((0.622/I18)*J18*K18*L18*M18*(N18-R18))</f>
        <v>-70.365056695182446</v>
      </c>
      <c r="T18" s="1">
        <f>IF(S18&lt;0,S18,0)</f>
        <v>-70.365056695182446</v>
      </c>
      <c r="U18" s="9">
        <v>2258000</v>
      </c>
      <c r="V18" s="1">
        <f>(-T18)*E18/U18</f>
        <v>11.002998735482329</v>
      </c>
      <c r="W18" s="1">
        <f>V18*3600*24/1000</f>
        <v>950.65909074567321</v>
      </c>
      <c r="X18" s="1">
        <v>0</v>
      </c>
      <c r="Y18" s="1">
        <f>X18*E18</f>
        <v>0</v>
      </c>
      <c r="Z18" s="1">
        <v>8114000</v>
      </c>
      <c r="AA18" s="1">
        <v>0.1</v>
      </c>
      <c r="AB18" s="1">
        <v>24.8</v>
      </c>
      <c r="AC18" s="1">
        <v>4.1866666666673215E-3</v>
      </c>
      <c r="AD18" s="1">
        <v>1.161</v>
      </c>
      <c r="AE18" s="1">
        <v>1.013E-3</v>
      </c>
      <c r="AF18" s="1">
        <v>2.0063080155972139</v>
      </c>
      <c r="AG18" s="1">
        <v>1.5231221685075518</v>
      </c>
      <c r="AH18" s="1">
        <v>998.70687742888572</v>
      </c>
      <c r="AI18" s="1">
        <v>2.4500000000000002</v>
      </c>
      <c r="AJ18" s="1">
        <v>28.356481481481481</v>
      </c>
      <c r="AK18" s="1">
        <v>6.7000000000000004E-2</v>
      </c>
      <c r="AL18" s="1">
        <v>200</v>
      </c>
      <c r="AM18" s="1">
        <v>30</v>
      </c>
      <c r="AN18" s="1">
        <f>((AA18*(AB18-AC18))/((AA18+(AK18*(1+(AL18/AM18))))*AH18*AI18))</f>
        <v>1.6513597673597003E-3</v>
      </c>
      <c r="AO18" s="1">
        <f>((86400*AD18*AE18*(AF18-AG18))/AM18)/((AA18+(AK18*(1+(AL18/AM18))))*AH18*AI18)</f>
        <v>1.0899628581975088E-3</v>
      </c>
      <c r="AP18" s="1">
        <f>AN18+AO18</f>
        <v>2.7413226255572094E-3</v>
      </c>
      <c r="AQ18" s="1">
        <f>AP18*Z18</f>
        <v>22243.091783771197</v>
      </c>
      <c r="AR18" s="1">
        <v>388000</v>
      </c>
      <c r="AS18" s="1">
        <v>100</v>
      </c>
      <c r="AT18" s="1">
        <v>5</v>
      </c>
      <c r="AU18" s="1">
        <f>((AA18*(AB18-AC18))/((AA18+(AK18*(1+(AS18/AT18))))*AH18*AI18))</f>
        <v>6.7245152216527501E-4</v>
      </c>
      <c r="AV18" s="1">
        <f>((86400*AD18*AE18*(AF18-AG18))/AT18)/((AA18+(AK18*(1+(AS18/AT18))))*AH18*AI18)</f>
        <v>2.6630678459742723E-3</v>
      </c>
      <c r="AW18" s="1">
        <f>AU18+AV18</f>
        <v>3.3355193681395474E-3</v>
      </c>
      <c r="AX18" s="1">
        <f>AW18*AR18</f>
        <v>1294.1815148381445</v>
      </c>
      <c r="AY18" s="1">
        <v>392000</v>
      </c>
      <c r="AZ18" s="1">
        <v>0</v>
      </c>
      <c r="BA18" s="1">
        <v>0.1</v>
      </c>
      <c r="BB18" s="1">
        <f>AY18*AZ18*BA18</f>
        <v>0</v>
      </c>
      <c r="BC18" s="1">
        <v>30000</v>
      </c>
      <c r="BD18" s="1">
        <f>BC18*W18/E18</f>
        <v>80.773351175337865</v>
      </c>
      <c r="BE18" s="1">
        <f>9325000-E18</f>
        <v>8971916.0644274727</v>
      </c>
      <c r="BF18" s="1">
        <f>AZ18*BE18</f>
        <v>0</v>
      </c>
      <c r="BG18" s="1">
        <f>AVERAGE(BF16:BF18)</f>
        <v>0</v>
      </c>
      <c r="BH18" s="1">
        <f>IF((BD18+BB18+AX18+AQ18)&lt;BG18,BD18+BB18+AX18+AQ18,BG18)</f>
        <v>0</v>
      </c>
      <c r="BI18" s="11">
        <v>197.48250000000039</v>
      </c>
      <c r="BJ18" s="1">
        <v>8318.4036277088489</v>
      </c>
      <c r="BK18" s="1">
        <v>8116.6960179146727</v>
      </c>
    </row>
    <row r="19" spans="1:63">
      <c r="A19" s="8">
        <v>39831</v>
      </c>
      <c r="B19" s="7" t="s">
        <v>75</v>
      </c>
      <c r="C19" s="1">
        <v>22.20748138888889</v>
      </c>
      <c r="D19" s="1">
        <f>1*C19-19.06222222</f>
        <v>3.1452591688888916</v>
      </c>
      <c r="E19" s="1">
        <f>-9018.7*D19^3 + 50694*D19^2 + 41936*D19-0.0000001</f>
        <v>352781.32200897782</v>
      </c>
      <c r="F19" s="1">
        <f>C19-C20</f>
        <v>3.7613888888898828E-3</v>
      </c>
      <c r="G19" s="1">
        <f>-2254.7*D19^4 + 16898*D19^3 + 20968*D19^2 + 0.8449*D19-0.0000003</f>
        <v>512557.14819809707</v>
      </c>
      <c r="H19" s="1">
        <f>G19-G18</f>
        <v>-1147.6767800273374</v>
      </c>
      <c r="I19" s="1">
        <v>1005.0666666666667</v>
      </c>
      <c r="J19" s="9">
        <v>1.2999999999999999E-3</v>
      </c>
      <c r="K19" s="1">
        <v>1.1679999999999999</v>
      </c>
      <c r="L19" s="9">
        <v>2453000</v>
      </c>
      <c r="M19" s="1">
        <v>3.837499999999999</v>
      </c>
      <c r="N19" s="1">
        <v>14.425869121428343</v>
      </c>
      <c r="O19" s="10">
        <v>16.270833333333332</v>
      </c>
      <c r="P19" s="1">
        <f>AVERAGE(Q19:Q20)</f>
        <v>21.389762499999996</v>
      </c>
      <c r="Q19" s="1">
        <f>1.158*O19+2.676</f>
        <v>21.517624999999995</v>
      </c>
      <c r="R19" s="1">
        <f>EXP(2.3026*(((7.5*P19)/(P19+237.3)+0.7858)))</f>
        <v>25.465170436865353</v>
      </c>
      <c r="S19" s="1">
        <f>((0.622/I19)*J19*K19*L19*M19*(N19-R19))</f>
        <v>-97.649322447663778</v>
      </c>
      <c r="T19" s="1">
        <f>IF(S19&lt;0,S19,0)</f>
        <v>-97.649322447663778</v>
      </c>
      <c r="U19" s="9">
        <v>2258000</v>
      </c>
      <c r="V19" s="1">
        <f>(-T19)*E19/U19</f>
        <v>15.256358311057477</v>
      </c>
      <c r="W19" s="1">
        <f>V19*3600*24/1000</f>
        <v>1318.1493580753661</v>
      </c>
      <c r="X19" s="1">
        <v>5.7999999999999996E-3</v>
      </c>
      <c r="Y19" s="1">
        <f>X19*E19</f>
        <v>2046.1316676520712</v>
      </c>
      <c r="Z19" s="1">
        <v>8114000</v>
      </c>
      <c r="AA19" s="1">
        <v>0.1</v>
      </c>
      <c r="AB19" s="1">
        <v>22.8</v>
      </c>
      <c r="AC19" s="1">
        <v>-0.38569666666666708</v>
      </c>
      <c r="AD19" s="1">
        <v>1.161</v>
      </c>
      <c r="AE19" s="1">
        <v>1.013E-3</v>
      </c>
      <c r="AF19" s="1">
        <v>1.8499807414562897</v>
      </c>
      <c r="AG19" s="1">
        <v>1.4422141530269657</v>
      </c>
      <c r="AH19" s="1">
        <v>998.9276981314772</v>
      </c>
      <c r="AI19" s="1">
        <v>2.4500000000000002</v>
      </c>
      <c r="AJ19" s="1">
        <v>28.356481481481481</v>
      </c>
      <c r="AK19" s="1">
        <v>6.7000000000000004E-2</v>
      </c>
      <c r="AL19" s="1">
        <v>200</v>
      </c>
      <c r="AM19" s="1">
        <v>30</v>
      </c>
      <c r="AN19" s="1">
        <f>((AA19*(AB19-AC19))/((AA19+(AK19*(1+(AL19/AM19))))*AH19*AI19))</f>
        <v>1.5437873441086509E-3</v>
      </c>
      <c r="AO19" s="1">
        <f>((86400*AD19*AE19*(AF19-AG19))/AM19)/((AA19+(AK19*(1+(AL19/AM19))))*AH19*AI19)</f>
        <v>9.196299719205481E-4</v>
      </c>
      <c r="AP19" s="1">
        <f>AN19+AO19</f>
        <v>2.4634173160291992E-3</v>
      </c>
      <c r="AQ19" s="1">
        <f>AP19*Z19</f>
        <v>19988.168102260923</v>
      </c>
      <c r="AR19" s="1">
        <v>388000</v>
      </c>
      <c r="AS19" s="1">
        <v>100</v>
      </c>
      <c r="AT19" s="1">
        <v>5</v>
      </c>
      <c r="AU19" s="1">
        <f>((AA19*(AB19-AC19))/((AA19+(AK19*(1+(AS19/AT19))))*AH19*AI19))</f>
        <v>6.2864687027295424E-4</v>
      </c>
      <c r="AV19" s="1">
        <f>((86400*AD19*AE19*(AF19-AG19))/AT19)/((AA19+(AK19*(1+(AS19/AT19))))*AH19*AI19)</f>
        <v>2.24689950670966E-3</v>
      </c>
      <c r="AW19" s="1">
        <f>AU19+AV19</f>
        <v>2.8755463769826141E-3</v>
      </c>
      <c r="AX19" s="1">
        <f>AW19*AR19</f>
        <v>1115.7119942692543</v>
      </c>
      <c r="AY19" s="1">
        <v>392000</v>
      </c>
      <c r="AZ19" s="1">
        <v>5.7999999999999996E-3</v>
      </c>
      <c r="BA19" s="1">
        <v>0.1</v>
      </c>
      <c r="BB19" s="1">
        <f>AY19*AZ19*BA19</f>
        <v>227.36</v>
      </c>
      <c r="BC19" s="1">
        <v>30000</v>
      </c>
      <c r="BD19" s="1">
        <f>BC19*W19/E19</f>
        <v>112.09346491777882</v>
      </c>
      <c r="BE19" s="1">
        <f>9325000-E19</f>
        <v>8972218.6779910214</v>
      </c>
      <c r="BF19" s="1">
        <f>AZ19*BE19</f>
        <v>52038.86833234792</v>
      </c>
      <c r="BG19" s="1">
        <f>AVERAGE(BF17:BF19)</f>
        <v>17346.289444115973</v>
      </c>
      <c r="BH19" s="1">
        <f>IF((BD19+BB19+AX19+AQ19)&lt;BG19,BD19+BB19+AX19+AQ19,BG19)</f>
        <v>17346.289444115973</v>
      </c>
      <c r="BI19" s="11">
        <v>206.24040000000016</v>
      </c>
      <c r="BJ19" s="1">
        <v>10151.38890358907</v>
      </c>
      <c r="BK19" s="1">
        <v>8069.4894139850276</v>
      </c>
    </row>
    <row r="20" spans="1:63">
      <c r="A20" s="8">
        <v>39832</v>
      </c>
      <c r="B20" s="7" t="s">
        <v>76</v>
      </c>
      <c r="C20" s="1">
        <v>22.203720000000001</v>
      </c>
      <c r="D20" s="1">
        <f>1*C20-19.06222222</f>
        <v>3.1414977800000017</v>
      </c>
      <c r="E20" s="1">
        <f>-9018.7*D20^3 + 50694*D20^2 + 41936*D20-0.0000001</f>
        <v>352430.38386859547</v>
      </c>
      <c r="F20" s="1">
        <f>C20-C21</f>
        <v>9.9061481481754754E-4</v>
      </c>
      <c r="G20" s="1">
        <f>-2254.7*D20^4 + 16898*D20^3 + 20968*D20^2 + 0.8449*D20-0.0000003</f>
        <v>511230.8686605735</v>
      </c>
      <c r="H20" s="1">
        <f>G20-G19</f>
        <v>-1326.2795375235728</v>
      </c>
      <c r="I20" s="1">
        <v>1008.9708333333334</v>
      </c>
      <c r="J20" s="9">
        <v>1.2999999999999999E-3</v>
      </c>
      <c r="K20" s="1">
        <v>1.1679999999999999</v>
      </c>
      <c r="L20" s="9">
        <v>2453000</v>
      </c>
      <c r="M20" s="1">
        <v>4.3583333333333334</v>
      </c>
      <c r="N20" s="1">
        <v>13.623452704931792</v>
      </c>
      <c r="O20" s="10">
        <v>16.05</v>
      </c>
      <c r="P20" s="1">
        <f>AVERAGE(Q20:Q21)</f>
        <v>21.705799999999996</v>
      </c>
      <c r="Q20" s="1">
        <f>1.158*O20+2.676</f>
        <v>21.261899999999997</v>
      </c>
      <c r="R20" s="1">
        <f>EXP(2.3026*(((7.5*P20)/(P20+237.3)+0.7858)))</f>
        <v>25.962195340175086</v>
      </c>
      <c r="S20" s="1">
        <f>((0.622/I20)*J20*K20*L20*M20*(N20-R20))</f>
        <v>-123.47722605045838</v>
      </c>
      <c r="T20" s="1">
        <f>IF(S20&lt;0,S20,0)</f>
        <v>-123.47722605045838</v>
      </c>
      <c r="U20" s="9">
        <v>2258000</v>
      </c>
      <c r="V20" s="1">
        <f>(-T20)*E20/U20</f>
        <v>19.272420804248178</v>
      </c>
      <c r="W20" s="1">
        <f>V20*3600*24/1000</f>
        <v>1665.1371574870425</v>
      </c>
      <c r="X20" s="1">
        <v>4.4000000000000003E-3</v>
      </c>
      <c r="Y20" s="1">
        <f>X20*E20</f>
        <v>1550.6936890218201</v>
      </c>
      <c r="Z20" s="1">
        <v>8114000</v>
      </c>
      <c r="AA20" s="1">
        <v>0.1</v>
      </c>
      <c r="AB20" s="1">
        <v>23.2</v>
      </c>
      <c r="AC20" s="1">
        <v>-0.34958666666666643</v>
      </c>
      <c r="AD20" s="1">
        <v>1.161</v>
      </c>
      <c r="AE20" s="1">
        <v>1.013E-3</v>
      </c>
      <c r="AF20" s="1">
        <v>1.8241018165750786</v>
      </c>
      <c r="AG20" s="1">
        <v>1.3619960230427255</v>
      </c>
      <c r="AH20" s="1">
        <v>998.96394152213975</v>
      </c>
      <c r="AI20" s="1">
        <v>2.4500000000000002</v>
      </c>
      <c r="AJ20" s="1">
        <v>28.356481481481481</v>
      </c>
      <c r="AK20" s="1">
        <v>6.7000000000000004E-2</v>
      </c>
      <c r="AL20" s="1">
        <v>200</v>
      </c>
      <c r="AM20" s="1">
        <v>30</v>
      </c>
      <c r="AN20" s="1">
        <f>((AA20*(AB20-AC20))/((AA20+(AK20*(1+(AL20/AM20))))*AH20*AI20))</f>
        <v>1.5679595641453045E-3</v>
      </c>
      <c r="AO20" s="1">
        <f>((86400*AD20*AE20*(AF20-AG20))/AM20)/((AA20+(AK20*(1+(AL20/AM20))))*AH20*AI20)</f>
        <v>1.042142568306523E-3</v>
      </c>
      <c r="AP20" s="1">
        <f>AN20+AO20</f>
        <v>2.6101021324518277E-3</v>
      </c>
      <c r="AQ20" s="1">
        <f>AP20*Z20</f>
        <v>21178.368702714131</v>
      </c>
      <c r="AR20" s="1">
        <v>388000</v>
      </c>
      <c r="AS20" s="1">
        <v>100</v>
      </c>
      <c r="AT20" s="1">
        <v>5</v>
      </c>
      <c r="AU20" s="1">
        <f>((AA20*(AB20-AC20))/((AA20+(AK20*(1+(AS20/AT20))))*AH20*AI20))</f>
        <v>6.3849005918856575E-4</v>
      </c>
      <c r="AV20" s="1">
        <f>((86400*AD20*AE20*(AF20-AG20))/AT20)/((AA20+(AK20*(1+(AS20/AT20))))*AH20*AI20)</f>
        <v>2.5462302166586711E-3</v>
      </c>
      <c r="AW20" s="1">
        <f>AU20+AV20</f>
        <v>3.1847202758472368E-3</v>
      </c>
      <c r="AX20" s="1">
        <f>AW20*AR20</f>
        <v>1235.6714670287279</v>
      </c>
      <c r="AY20" s="1">
        <v>392000</v>
      </c>
      <c r="AZ20" s="1">
        <v>4.4000000000000003E-3</v>
      </c>
      <c r="BA20" s="1">
        <v>0.1</v>
      </c>
      <c r="BB20" s="1">
        <f>AY20*AZ20*BA20</f>
        <v>172.48000000000002</v>
      </c>
      <c r="BC20" s="1">
        <v>30000</v>
      </c>
      <c r="BD20" s="1">
        <f>BC20*W20/E20</f>
        <v>141.74179358848014</v>
      </c>
      <c r="BE20" s="1">
        <f>9325000-E20</f>
        <v>8972569.6161314044</v>
      </c>
      <c r="BF20" s="1">
        <f>AZ20*BE20</f>
        <v>39479.30631097818</v>
      </c>
      <c r="BG20" s="1">
        <f>AVERAGE(BF18:BF20)</f>
        <v>30506.058214442033</v>
      </c>
      <c r="BH20" s="1">
        <f>IF((BD20+BB20+AX20+AQ20)&lt;BG20,BD20+BB20+AX20+AQ20,BG20)</f>
        <v>22728.261963331341</v>
      </c>
      <c r="BI20" s="11">
        <v>463.6124999999995</v>
      </c>
      <c r="BJ20" s="1">
        <v>9874.2158369034514</v>
      </c>
      <c r="BK20" s="1">
        <v>8198.7672678451017</v>
      </c>
    </row>
    <row r="21" spans="1:63">
      <c r="A21" s="8">
        <v>39833</v>
      </c>
      <c r="B21" s="7" t="s">
        <v>77</v>
      </c>
      <c r="C21" s="1">
        <v>22.202729385185183</v>
      </c>
      <c r="D21" s="1">
        <f>1*C21-19.06222222</f>
        <v>3.1405071651851841</v>
      </c>
      <c r="E21" s="1">
        <f>-9018.7*D21^3 + 50694*D21^2 + 41936*D21-0.0000001</f>
        <v>352337.7977654264</v>
      </c>
      <c r="F21" s="1">
        <f>C21-C22</f>
        <v>-3.6452814814822432E-3</v>
      </c>
      <c r="G21" s="1">
        <f>-2254.7*D21^4 + 16898*D21^3 + 20968*D21^2 + 0.8449*D21-0.0000003</f>
        <v>510881.79398697516</v>
      </c>
      <c r="H21" s="1">
        <f>G21-G20</f>
        <v>-349.07467359834118</v>
      </c>
      <c r="I21" s="1">
        <v>1016.4375000000002</v>
      </c>
      <c r="J21" s="9">
        <v>1.2999999999999999E-3</v>
      </c>
      <c r="K21" s="1">
        <v>1.1679999999999999</v>
      </c>
      <c r="L21" s="9">
        <v>2453000</v>
      </c>
      <c r="M21" s="1">
        <v>4.4124999999999996</v>
      </c>
      <c r="N21" s="1">
        <v>12.692408982696879</v>
      </c>
      <c r="O21" s="10">
        <v>16.816666666666666</v>
      </c>
      <c r="P21" s="1">
        <f>AVERAGE(Q21:Q22)</f>
        <v>21.877087499999995</v>
      </c>
      <c r="Q21" s="1">
        <f>1.158*O21+2.676</f>
        <v>22.149699999999996</v>
      </c>
      <c r="R21" s="1">
        <f>EXP(2.3026*(((7.5*P21)/(P21+237.3)+0.7858)))</f>
        <v>26.235100109883227</v>
      </c>
      <c r="S21" s="1">
        <f>((0.622/I21)*J21*K21*L21*M21*(N21-R21))</f>
        <v>-136.20189201280863</v>
      </c>
      <c r="T21" s="1">
        <f>IF(S21&lt;0,S21,0)</f>
        <v>-136.20189201280863</v>
      </c>
      <c r="U21" s="9">
        <v>2258000</v>
      </c>
      <c r="V21" s="1">
        <f>(-T21)*E21/U21</f>
        <v>21.252911728643674</v>
      </c>
      <c r="W21" s="1">
        <f>V21*3600*24/1000</f>
        <v>1836.2515733548134</v>
      </c>
      <c r="X21" s="1">
        <v>3.0000000000000001E-3</v>
      </c>
      <c r="Y21" s="1">
        <f>X21*E21</f>
        <v>1057.0133932962792</v>
      </c>
      <c r="Z21" s="1">
        <v>8114000</v>
      </c>
      <c r="AA21" s="1">
        <v>0.1</v>
      </c>
      <c r="AB21" s="1">
        <v>27.5</v>
      </c>
      <c r="AC21" s="1">
        <v>7.2743333333332327E-2</v>
      </c>
      <c r="AD21" s="1">
        <v>1.161</v>
      </c>
      <c r="AE21" s="1">
        <v>1.013E-3</v>
      </c>
      <c r="AF21" s="1">
        <v>1.9153306481817427</v>
      </c>
      <c r="AG21" s="1">
        <v>1.2689065544204046</v>
      </c>
      <c r="AH21" s="1">
        <v>998.83572857156491</v>
      </c>
      <c r="AI21" s="1">
        <v>2.4500000000000002</v>
      </c>
      <c r="AJ21" s="1">
        <v>28.356481481481481</v>
      </c>
      <c r="AK21" s="1">
        <v>6.7000000000000004E-2</v>
      </c>
      <c r="AL21" s="1">
        <v>200</v>
      </c>
      <c r="AM21" s="1">
        <v>30</v>
      </c>
      <c r="AN21" s="1">
        <f>((AA21*(AB21-AC21))/((AA21+(AK21*(1+(AL21/AM21))))*AH21*AI21))</f>
        <v>1.8263738646729368E-3</v>
      </c>
      <c r="AO21" s="1">
        <f>((86400*AD21*AE21*(AF21-AG21))/AM21)/((AA21+(AK21*(1+(AL21/AM21))))*AH21*AI21)</f>
        <v>1.458004959275455E-3</v>
      </c>
      <c r="AP21" s="1">
        <f>AN21+AO21</f>
        <v>3.2843788239483918E-3</v>
      </c>
      <c r="AQ21" s="1">
        <f>AP21*Z21</f>
        <v>26649.449777517253</v>
      </c>
      <c r="AR21" s="1">
        <v>388000</v>
      </c>
      <c r="AS21" s="1">
        <v>100</v>
      </c>
      <c r="AT21" s="1">
        <v>5</v>
      </c>
      <c r="AU21" s="1">
        <f>((AA21*(AB21-AC21))/((AA21+(AK21*(1+(AS21/AT21))))*AH21*AI21))</f>
        <v>7.4371915170601125E-4</v>
      </c>
      <c r="AV21" s="1">
        <f>((86400*AD21*AE21*(AF21-AG21))/AT21)/((AA21+(AK21*(1+(AS21/AT21))))*AH21*AI21)</f>
        <v>3.5622921433657766E-3</v>
      </c>
      <c r="AW21" s="1">
        <f>AU21+AV21</f>
        <v>4.3060112950717875E-3</v>
      </c>
      <c r="AX21" s="1">
        <f>AW21*AR21</f>
        <v>1670.7323824878536</v>
      </c>
      <c r="AY21" s="1">
        <v>392000</v>
      </c>
      <c r="AZ21" s="1">
        <v>3.0000000000000001E-3</v>
      </c>
      <c r="BA21" s="1">
        <v>0.1</v>
      </c>
      <c r="BB21" s="1">
        <f>AY21*AZ21*BA21</f>
        <v>117.60000000000001</v>
      </c>
      <c r="BC21" s="1">
        <v>30000</v>
      </c>
      <c r="BD21" s="1">
        <f>BC21*W21/E21</f>
        <v>156.34867320513729</v>
      </c>
      <c r="BE21" s="1">
        <f>9325000-E21</f>
        <v>8972662.2022345737</v>
      </c>
      <c r="BF21" s="1">
        <f>AZ21*BE21</f>
        <v>26917.986606703722</v>
      </c>
      <c r="BG21" s="1">
        <f>AVERAGE(BF19:BF21)</f>
        <v>39478.72041667661</v>
      </c>
      <c r="BH21" s="1">
        <f>IF((BD21+BB21+AX21+AQ21)&lt;BG21,BD21+BB21+AX21+AQ21,BG21)</f>
        <v>28594.130833210245</v>
      </c>
      <c r="BI21" s="11">
        <v>488.09880000000004</v>
      </c>
      <c r="BJ21" s="1">
        <v>7825.1884946562204</v>
      </c>
      <c r="BK21" s="1">
        <v>7767.2532011164121</v>
      </c>
    </row>
    <row r="22" spans="1:63">
      <c r="A22" s="8">
        <v>39834</v>
      </c>
      <c r="B22" s="7" t="s">
        <v>78</v>
      </c>
      <c r="C22" s="1">
        <v>22.206374666666665</v>
      </c>
      <c r="D22" s="1">
        <f>1*C22-19.06222222</f>
        <v>3.1441524466666664</v>
      </c>
      <c r="E22" s="1">
        <f>-9018.7*D22^3 + 50694*D22^2 + 41936*D22-0.0000001</f>
        <v>352678.16561228083</v>
      </c>
      <c r="F22" s="1">
        <f>C22-C23</f>
        <v>2.541444444439378E-3</v>
      </c>
      <c r="G22" s="1">
        <f>-2254.7*D22^4 + 16898*D22^3 + 20968*D22^2 + 0.8449*D22-0.0000003</f>
        <v>512166.77685108804</v>
      </c>
      <c r="H22" s="1">
        <f>G22-G21</f>
        <v>1284.9828641128843</v>
      </c>
      <c r="I22" s="1">
        <v>1023.3250000000003</v>
      </c>
      <c r="J22" s="9">
        <v>1.2999999999999999E-3</v>
      </c>
      <c r="K22" s="1">
        <v>1.1679999999999999</v>
      </c>
      <c r="L22" s="9">
        <v>2453000</v>
      </c>
      <c r="M22" s="1">
        <v>1.7416666666666669</v>
      </c>
      <c r="N22" s="1">
        <v>12.72087795522269</v>
      </c>
      <c r="O22" s="10">
        <v>16.345833333333331</v>
      </c>
      <c r="P22" s="1">
        <f>AVERAGE(Q22:Q23)</f>
        <v>21.826424999999997</v>
      </c>
      <c r="Q22" s="1">
        <f>1.158*O22+2.676</f>
        <v>21.604474999999994</v>
      </c>
      <c r="R22" s="1">
        <f>EXP(2.3026*(((7.5*P22)/(P22+237.3)+0.7858)))</f>
        <v>26.154122040419132</v>
      </c>
      <c r="S22" s="1">
        <f>((0.622/I22)*J22*K22*L22*M22*(N22-R22))</f>
        <v>-52.967135906817965</v>
      </c>
      <c r="T22" s="1">
        <f>IF(S22&lt;0,S22,0)</f>
        <v>-52.967135906817965</v>
      </c>
      <c r="U22" s="9">
        <v>2258000</v>
      </c>
      <c r="V22" s="1">
        <f>(-T22)*E22/U22</f>
        <v>8.2729638305371722</v>
      </c>
      <c r="W22" s="1">
        <f>V22*3600*24/1000</f>
        <v>714.78407495841179</v>
      </c>
      <c r="X22" s="1">
        <v>0</v>
      </c>
      <c r="Y22" s="1">
        <f>X22*E22</f>
        <v>0</v>
      </c>
      <c r="Z22" s="1">
        <v>8114000</v>
      </c>
      <c r="AA22" s="1">
        <v>0.1</v>
      </c>
      <c r="AB22" s="1">
        <v>28.9</v>
      </c>
      <c r="AC22" s="1">
        <v>-1.2560000000000626E-2</v>
      </c>
      <c r="AD22" s="1">
        <v>1.161</v>
      </c>
      <c r="AE22" s="1">
        <v>1.013E-3</v>
      </c>
      <c r="AF22" s="1">
        <v>1.8588426986038662</v>
      </c>
      <c r="AG22" s="1">
        <v>1.2717582129614786</v>
      </c>
      <c r="AH22" s="1">
        <v>998.91526204222612</v>
      </c>
      <c r="AI22" s="1">
        <v>2.4500000000000002</v>
      </c>
      <c r="AJ22" s="1">
        <v>28.356481481481481</v>
      </c>
      <c r="AK22" s="1">
        <v>6.7000000000000004E-2</v>
      </c>
      <c r="AL22" s="1">
        <v>200</v>
      </c>
      <c r="AM22" s="1">
        <v>30</v>
      </c>
      <c r="AN22" s="1">
        <f>((AA22*(AB22-AC22))/((AA22+(AK22*(1+(AL22/AM22))))*AH22*AI22))</f>
        <v>1.9251265356038491E-3</v>
      </c>
      <c r="AO22" s="1">
        <f>((86400*AD22*AE22*(AF22-AG22))/AM22)/((AA22+(AK22*(1+(AL22/AM22))))*AH22*AI22)</f>
        <v>1.3240594641845147E-3</v>
      </c>
      <c r="AP22" s="1">
        <f>AN22+AO22</f>
        <v>3.249185999788364E-3</v>
      </c>
      <c r="AQ22" s="1">
        <f>AP22*Z22</f>
        <v>26363.895202282787</v>
      </c>
      <c r="AR22" s="1">
        <v>388000</v>
      </c>
      <c r="AS22" s="1">
        <v>100</v>
      </c>
      <c r="AT22" s="1">
        <v>5</v>
      </c>
      <c r="AU22" s="1">
        <f>((AA22*(AB22-AC22))/((AA22+(AK22*(1+(AS22/AT22))))*AH22*AI22))</f>
        <v>7.8393230525252951E-4</v>
      </c>
      <c r="AV22" s="1">
        <f>((86400*AD22*AE22*(AF22-AG22))/AT22)/((AA22+(AK22*(1+(AS22/AT22))))*AH22*AI22)</f>
        <v>3.2350278348555954E-3</v>
      </c>
      <c r="AW22" s="1">
        <f>AU22+AV22</f>
        <v>4.018960140108125E-3</v>
      </c>
      <c r="AX22" s="1">
        <f>AW22*AR22</f>
        <v>1559.3565343619525</v>
      </c>
      <c r="AY22" s="1">
        <v>392000</v>
      </c>
      <c r="AZ22" s="1">
        <v>0</v>
      </c>
      <c r="BA22" s="1">
        <v>0.1</v>
      </c>
      <c r="BB22" s="1">
        <f>AY22*AZ22*BA22</f>
        <v>0</v>
      </c>
      <c r="BC22" s="1">
        <v>30000</v>
      </c>
      <c r="BD22" s="1">
        <f>BC22*W22/E22</f>
        <v>60.801955832804346</v>
      </c>
      <c r="BE22" s="1">
        <f>9325000-E22</f>
        <v>8972321.8343877196</v>
      </c>
      <c r="BF22" s="1">
        <f>AZ22*BE22</f>
        <v>0</v>
      </c>
      <c r="BG22" s="1">
        <f>AVERAGE(BF20:BF22)</f>
        <v>22132.430972560633</v>
      </c>
      <c r="BH22" s="1">
        <f>IF((BD22+BB22+AX22+AQ22)&lt;BG22,BD22+BB22+AX22+AQ22,BG22)</f>
        <v>22132.430972560633</v>
      </c>
      <c r="BI22" s="11">
        <v>295.45290000000006</v>
      </c>
      <c r="BJ22" s="1">
        <v>5674.576501989296</v>
      </c>
      <c r="BK22" s="1">
        <v>7378.8905410605921</v>
      </c>
    </row>
    <row r="23" spans="1:63">
      <c r="A23" s="8">
        <v>39835</v>
      </c>
      <c r="B23" s="7" t="s">
        <v>79</v>
      </c>
      <c r="C23" s="1">
        <v>22.203833222222226</v>
      </c>
      <c r="D23" s="1">
        <f>1*C23-19.06222222</f>
        <v>3.141611002222227</v>
      </c>
      <c r="E23" s="1">
        <f>-9018.7*D23^3 + 50694*D23^2 + 41936*D23-0.0000001</f>
        <v>352440.96170197311</v>
      </c>
      <c r="F23" s="1">
        <f>C23-C24</f>
        <v>2.6140603174624744E-3</v>
      </c>
      <c r="G23" s="1">
        <f>-2254.7*D23^4 + 16898*D23^3 + 20968*D23^2 + 0.8449*D23-0.0000003</f>
        <v>511270.77195526037</v>
      </c>
      <c r="H23" s="1">
        <f>G23-G22</f>
        <v>-896.00489582767477</v>
      </c>
      <c r="I23" s="1">
        <v>1026.5749999999998</v>
      </c>
      <c r="J23" s="9">
        <v>1.2999999999999999E-3</v>
      </c>
      <c r="K23" s="1">
        <v>1.1679999999999999</v>
      </c>
      <c r="L23" s="9">
        <v>2453000</v>
      </c>
      <c r="M23" s="1">
        <v>1.6291666666666664</v>
      </c>
      <c r="N23" s="1">
        <v>13.796974616811831</v>
      </c>
      <c r="O23" s="10">
        <v>16.729166666666668</v>
      </c>
      <c r="P23" s="1">
        <f>AVERAGE(Q23:Q24)</f>
        <v>22.555</v>
      </c>
      <c r="Q23" s="1">
        <f>1.158*O23+2.676</f>
        <v>22.048375</v>
      </c>
      <c r="R23" s="1">
        <f>EXP(2.3026*(((7.5*P23)/(P23+237.3)+0.7858)))</f>
        <v>27.339927139060645</v>
      </c>
      <c r="S23" s="1">
        <f>((0.622/I23)*J23*K23*L23*M23*(N23-R23))</f>
        <v>-49.792314703385507</v>
      </c>
      <c r="T23" s="1">
        <f>IF(S23&lt;0,S23,0)</f>
        <v>-49.792314703385507</v>
      </c>
      <c r="U23" s="9">
        <v>2258000</v>
      </c>
      <c r="V23" s="1">
        <f>(-T23)*E23/U23</f>
        <v>7.7718561910666457</v>
      </c>
      <c r="W23" s="1">
        <f>V23*3600*24/1000</f>
        <v>671.48837490815822</v>
      </c>
      <c r="X23" s="1">
        <v>0</v>
      </c>
      <c r="Y23" s="1">
        <f>X23*E23</f>
        <v>0</v>
      </c>
      <c r="Z23" s="1">
        <v>8114000</v>
      </c>
      <c r="AA23" s="1">
        <v>0.1</v>
      </c>
      <c r="AB23" s="1">
        <v>27.8</v>
      </c>
      <c r="AC23" s="1">
        <v>0.12246000000000108</v>
      </c>
      <c r="AD23" s="1">
        <v>1.161</v>
      </c>
      <c r="AE23" s="1">
        <v>1.013E-3</v>
      </c>
      <c r="AF23" s="1">
        <v>1.9047205484459251</v>
      </c>
      <c r="AG23" s="1">
        <v>1.3793351304995909</v>
      </c>
      <c r="AH23" s="1">
        <v>998.85069932550277</v>
      </c>
      <c r="AI23" s="1">
        <v>2.4500000000000002</v>
      </c>
      <c r="AJ23" s="1">
        <v>28.356481481481481</v>
      </c>
      <c r="AK23" s="1">
        <v>6.7000000000000004E-2</v>
      </c>
      <c r="AL23" s="1">
        <v>200</v>
      </c>
      <c r="AM23" s="1">
        <v>30</v>
      </c>
      <c r="AN23" s="1">
        <f>((AA23*(AB23-AC23))/((AA23+(AK23*(1+(AL23/AM23))))*AH23*AI23))</f>
        <v>1.8430125430831765E-3</v>
      </c>
      <c r="AO23" s="1">
        <f>((86400*AD23*AE23*(AF23-AG23))/AM23)/((AA23+(AK23*(1+(AL23/AM23))))*AH23*AI23)</f>
        <v>1.1849853235346393E-3</v>
      </c>
      <c r="AP23" s="1">
        <f>AN23+AO23</f>
        <v>3.0279978666178159E-3</v>
      </c>
      <c r="AQ23" s="1">
        <f>AP23*Z23</f>
        <v>24569.174689736959</v>
      </c>
      <c r="AR23" s="1">
        <v>388000</v>
      </c>
      <c r="AS23" s="1">
        <v>100</v>
      </c>
      <c r="AT23" s="1">
        <v>5</v>
      </c>
      <c r="AU23" s="1">
        <f>((AA23*(AB23-AC23))/((AA23+(AK23*(1+(AS23/AT23))))*AH23*AI23))</f>
        <v>7.5049460115375545E-4</v>
      </c>
      <c r="AV23" s="1">
        <f>((86400*AD23*AE23*(AF23-AG23))/AT23)/((AA23+(AK23*(1+(AS23/AT23))))*AH23*AI23)</f>
        <v>2.8952328873620057E-3</v>
      </c>
      <c r="AW23" s="1">
        <f>AU23+AV23</f>
        <v>3.6457274885157613E-3</v>
      </c>
      <c r="AX23" s="1">
        <f>AW23*AR23</f>
        <v>1414.5422655441155</v>
      </c>
      <c r="AY23" s="1">
        <v>392000</v>
      </c>
      <c r="AZ23" s="1">
        <v>0</v>
      </c>
      <c r="BA23" s="1">
        <v>0.1</v>
      </c>
      <c r="BB23" s="1">
        <f>AY23*AZ23*BA23</f>
        <v>0</v>
      </c>
      <c r="BC23" s="1">
        <v>30000</v>
      </c>
      <c r="BD23" s="1">
        <f>BC23*W23/E23</f>
        <v>57.157519801229071</v>
      </c>
      <c r="BE23" s="1">
        <f>9325000-E23</f>
        <v>8972559.0382980276</v>
      </c>
      <c r="BF23" s="1">
        <f>AZ23*BE23</f>
        <v>0</v>
      </c>
      <c r="BG23" s="1">
        <f>AVERAGE(BF21:BF23)</f>
        <v>8972.6622022345746</v>
      </c>
      <c r="BH23" s="1">
        <f>IF((BD23+BB23+AX23+AQ23)&lt;BG23,BD23+BB23+AX23+AQ23,BG23)</f>
        <v>8972.6622022345746</v>
      </c>
      <c r="BI23" s="11">
        <v>230.45220000000029</v>
      </c>
      <c r="BJ23" s="1">
        <v>7482.4835219296046</v>
      </c>
      <c r="BK23" s="1">
        <v>7027.5148010100875</v>
      </c>
    </row>
    <row r="24" spans="1:63">
      <c r="A24" s="8">
        <v>39836</v>
      </c>
      <c r="B24" s="7" t="s">
        <v>80</v>
      </c>
      <c r="C24" s="1">
        <v>22.201219161904763</v>
      </c>
      <c r="D24" s="1">
        <f>1*C24-19.06222222</f>
        <v>3.1389969419047645</v>
      </c>
      <c r="E24" s="1">
        <f>-9018.7*D24^3 + 50694*D24^2 + 41936*D24-0.0000001</f>
        <v>352196.51791798079</v>
      </c>
      <c r="F24" s="1">
        <f>C24-C25</f>
        <v>1.8300785714302492E-3</v>
      </c>
      <c r="G24" s="1">
        <f>-2254.7*D24^4 + 16898*D24^3 + 20968*D24^2 + 0.8449*D24-0.0000003</f>
        <v>510349.79530303692</v>
      </c>
      <c r="H24" s="1">
        <f>G24-G23</f>
        <v>-920.97665222344222</v>
      </c>
      <c r="I24" s="1">
        <v>1025.1166666666663</v>
      </c>
      <c r="J24" s="9">
        <v>1.2999999999999999E-3</v>
      </c>
      <c r="K24" s="1">
        <v>1.1679999999999999</v>
      </c>
      <c r="L24" s="9">
        <v>2453000</v>
      </c>
      <c r="M24" s="1">
        <v>1.6791666666666665</v>
      </c>
      <c r="N24" s="1">
        <v>13.835938062875011</v>
      </c>
      <c r="O24" s="10">
        <v>17.604166666666668</v>
      </c>
      <c r="P24" s="1">
        <f>AVERAGE(Q24:Q25)</f>
        <v>23.737125000000002</v>
      </c>
      <c r="Q24" s="1">
        <f>1.158*O24+2.676</f>
        <v>23.061624999999999</v>
      </c>
      <c r="R24" s="1">
        <f>EXP(2.3026*(((7.5*P24)/(P24+237.3)+0.7858)))</f>
        <v>29.363903386678857</v>
      </c>
      <c r="S24" s="1">
        <f>((0.622/I24)*J24*K24*L24*M24*(N24-R24))</f>
        <v>-58.926302443232458</v>
      </c>
      <c r="T24" s="1">
        <f>IF(S24&lt;0,S24,0)</f>
        <v>-58.926302443232458</v>
      </c>
      <c r="U24" s="9">
        <v>2258000</v>
      </c>
      <c r="V24" s="1">
        <f>(-T24)*E24/U24</f>
        <v>9.191159669746801</v>
      </c>
      <c r="W24" s="1">
        <f>V24*3600*24/1000</f>
        <v>794.11619546612349</v>
      </c>
      <c r="X24" s="1">
        <v>0</v>
      </c>
      <c r="Y24" s="1">
        <f>X24*E24</f>
        <v>0</v>
      </c>
      <c r="Z24" s="1">
        <v>8114000</v>
      </c>
      <c r="AA24" s="1">
        <v>0.1</v>
      </c>
      <c r="AB24" s="1">
        <v>28.9</v>
      </c>
      <c r="AC24" s="1">
        <v>0.36685666666666683</v>
      </c>
      <c r="AD24" s="1">
        <v>1.161</v>
      </c>
      <c r="AE24" s="1">
        <v>1.013E-3</v>
      </c>
      <c r="AF24" s="1">
        <v>2.0131755438113648</v>
      </c>
      <c r="AG24" s="1">
        <v>1.3832193632270584</v>
      </c>
      <c r="AH24" s="1">
        <v>998.69712194545923</v>
      </c>
      <c r="AI24" s="1">
        <v>2.4500000000000002</v>
      </c>
      <c r="AJ24" s="1">
        <v>28.356481481481481</v>
      </c>
      <c r="AK24" s="1">
        <v>6.7000000000000004E-2</v>
      </c>
      <c r="AL24" s="1">
        <v>200</v>
      </c>
      <c r="AM24" s="1">
        <v>30</v>
      </c>
      <c r="AN24" s="1">
        <f>((AA24*(AB24-AC24))/((AA24+(AK24*(1+(AL24/AM24))))*AH24*AI24))</f>
        <v>1.9002782674161164E-3</v>
      </c>
      <c r="AO24" s="1">
        <f>((86400*AD24*AE24*(AF24-AG24))/AM24)/((AA24+(AK24*(1+(AL24/AM24))))*AH24*AI24)</f>
        <v>1.4210588956598321E-3</v>
      </c>
      <c r="AP24" s="1">
        <f>AN24+AO24</f>
        <v>3.3213371630759483E-3</v>
      </c>
      <c r="AQ24" s="1">
        <f>AP24*Z24</f>
        <v>26949.329741198246</v>
      </c>
      <c r="AR24" s="1">
        <v>388000</v>
      </c>
      <c r="AS24" s="1">
        <v>100</v>
      </c>
      <c r="AT24" s="1">
        <v>5</v>
      </c>
      <c r="AU24" s="1">
        <f>((AA24*(AB24-AC24))/((AA24+(AK24*(1+(AS24/AT24))))*AH24*AI24))</f>
        <v>7.7381382223248613E-4</v>
      </c>
      <c r="AV24" s="1">
        <f>((86400*AD24*AE24*(AF24-AG24))/AT24)/((AA24+(AK24*(1+(AS24/AT24))))*AH24*AI24)</f>
        <v>3.4720231279492374E-3</v>
      </c>
      <c r="AW24" s="1">
        <f>AU24+AV24</f>
        <v>4.2458369501817235E-3</v>
      </c>
      <c r="AX24" s="1">
        <f>AW24*AR24</f>
        <v>1647.3847366705088</v>
      </c>
      <c r="AY24" s="1">
        <v>392000</v>
      </c>
      <c r="AZ24" s="1">
        <v>0</v>
      </c>
      <c r="BA24" s="1">
        <v>0.1</v>
      </c>
      <c r="BB24" s="1">
        <f>AY24*AZ24*BA24</f>
        <v>0</v>
      </c>
      <c r="BC24" s="1">
        <v>30000</v>
      </c>
      <c r="BD24" s="1">
        <f>BC24*W24/E24</f>
        <v>67.642593415792078</v>
      </c>
      <c r="BE24" s="1">
        <f>9325000-E24</f>
        <v>8972803.4820820186</v>
      </c>
      <c r="BF24" s="1">
        <f>AZ24*BE24</f>
        <v>0</v>
      </c>
      <c r="BG24" s="1">
        <f>AVERAGE(BF22:BF24)</f>
        <v>0</v>
      </c>
      <c r="BH24" s="1">
        <f>IF((BD24+BB24+AX24+AQ24)&lt;BG24,BD24+BB24+AX24+AQ24,BG24)</f>
        <v>0</v>
      </c>
      <c r="BI24" s="11">
        <v>203.26410000000041</v>
      </c>
      <c r="BJ24" s="1">
        <v>7038.206866812402</v>
      </c>
      <c r="BK24" s="1">
        <v>6708.0823100550833</v>
      </c>
    </row>
    <row r="25" spans="1:63">
      <c r="A25" s="8">
        <v>39837</v>
      </c>
      <c r="B25" s="7" t="s">
        <v>81</v>
      </c>
      <c r="C25" s="1">
        <v>22.199389083333333</v>
      </c>
      <c r="D25" s="1">
        <f>1*C25-19.06222222</f>
        <v>3.1371668633333343</v>
      </c>
      <c r="E25" s="1">
        <f>-9018.7*D25^3 + 50694*D25^2 + 41936*D25-0.0000001</f>
        <v>352025.10667279374</v>
      </c>
      <c r="F25" s="1">
        <f>C25-C26</f>
        <v>2.3150388888879547E-3</v>
      </c>
      <c r="G25" s="1">
        <f>-2254.7*D25^4 + 16898*D25^3 + 20968*D25^2 + 0.8449*D25-0.0000003</f>
        <v>509705.40892489586</v>
      </c>
      <c r="H25" s="1">
        <f>G25-G24</f>
        <v>-644.38637814106187</v>
      </c>
      <c r="I25" s="1">
        <v>1022.8875</v>
      </c>
      <c r="J25" s="9">
        <v>1.2999999999999999E-3</v>
      </c>
      <c r="K25" s="1">
        <v>1.1679999999999999</v>
      </c>
      <c r="L25" s="9">
        <v>2453000</v>
      </c>
      <c r="M25" s="1">
        <v>1.7</v>
      </c>
      <c r="N25" s="1">
        <v>14.174368183596764</v>
      </c>
      <c r="O25" s="10">
        <v>18.770833333333339</v>
      </c>
      <c r="P25" s="1">
        <f>AVERAGE(Q25:Q26)</f>
        <v>25.189450000000001</v>
      </c>
      <c r="Q25" s="1">
        <f>1.158*O25+2.676</f>
        <v>24.412625000000006</v>
      </c>
      <c r="R25" s="1">
        <f>EXP(2.3026*(((7.5*P25)/(P25+237.3)+0.7858)))</f>
        <v>32.028547549222459</v>
      </c>
      <c r="S25" s="1">
        <f>((0.622/I25)*J25*K25*L25*M25*(N25-R25))</f>
        <v>-68.744043147891119</v>
      </c>
      <c r="T25" s="1">
        <f>IF(S25&lt;0,S25,0)</f>
        <v>-68.744043147891119</v>
      </c>
      <c r="U25" s="9">
        <v>2258000</v>
      </c>
      <c r="V25" s="1">
        <f>(-T25)*E25/U25</f>
        <v>10.717284819422281</v>
      </c>
      <c r="W25" s="1">
        <f>V25*3600*24/1000</f>
        <v>925.97340839808498</v>
      </c>
      <c r="X25" s="1">
        <v>0</v>
      </c>
      <c r="Y25" s="1">
        <f>X25*E25</f>
        <v>0</v>
      </c>
      <c r="Z25" s="1">
        <v>8114000</v>
      </c>
      <c r="AA25" s="1">
        <v>0.1</v>
      </c>
      <c r="AB25" s="1">
        <v>30.5</v>
      </c>
      <c r="AC25" s="1">
        <v>0.70754666666666888</v>
      </c>
      <c r="AD25" s="1">
        <v>1.161</v>
      </c>
      <c r="AE25" s="1">
        <v>1.013E-3</v>
      </c>
      <c r="AF25" s="1">
        <v>2.1661730304539426</v>
      </c>
      <c r="AG25" s="1">
        <v>1.4170381907552874</v>
      </c>
      <c r="AH25" s="1">
        <v>998.4791704496721</v>
      </c>
      <c r="AI25" s="1">
        <v>2.4500000000000002</v>
      </c>
      <c r="AJ25" s="1">
        <v>28.356481481481481</v>
      </c>
      <c r="AK25" s="1">
        <v>6.7000000000000004E-2</v>
      </c>
      <c r="AL25" s="1">
        <v>200</v>
      </c>
      <c r="AM25" s="1">
        <v>30</v>
      </c>
      <c r="AN25" s="1">
        <f>((AA25*(AB25-AC25))/((AA25+(AK25*(1+(AL25/AM25))))*AH25*AI25))</f>
        <v>1.9845801365273147E-3</v>
      </c>
      <c r="AO25" s="1">
        <f>((86400*AD25*AE25*(AF25-AG25))/AM25)/((AA25+(AK25*(1+(AL25/AM25))))*AH25*AI25)</f>
        <v>1.6902717009543375E-3</v>
      </c>
      <c r="AP25" s="1">
        <f>AN25+AO25</f>
        <v>3.6748518374816524E-3</v>
      </c>
      <c r="AQ25" s="1">
        <f>AP25*Z25</f>
        <v>29817.747809326127</v>
      </c>
      <c r="AR25" s="1">
        <v>388000</v>
      </c>
      <c r="AS25" s="1">
        <v>100</v>
      </c>
      <c r="AT25" s="1">
        <v>5</v>
      </c>
      <c r="AU25" s="1">
        <f>((AA25*(AB25-AC25))/((AA25+(AK25*(1+(AS25/AT25))))*AH25*AI25))</f>
        <v>8.081424532950202E-4</v>
      </c>
      <c r="AV25" s="1">
        <f>((86400*AD25*AE25*(AF25-AG25))/AT25)/((AA25+(AK25*(1+(AS25/AT25))))*AH25*AI25)</f>
        <v>4.129781289259369E-3</v>
      </c>
      <c r="AW25" s="1">
        <f>AU25+AV25</f>
        <v>4.9379237425543889E-3</v>
      </c>
      <c r="AX25" s="1">
        <f>AW25*AR25</f>
        <v>1915.9144121111028</v>
      </c>
      <c r="AY25" s="1">
        <v>392000</v>
      </c>
      <c r="AZ25" s="1">
        <v>0</v>
      </c>
      <c r="BA25" s="1">
        <v>0.1</v>
      </c>
      <c r="BB25" s="1">
        <f>AY25*AZ25*BA25</f>
        <v>0</v>
      </c>
      <c r="BC25" s="1">
        <v>30000</v>
      </c>
      <c r="BD25" s="1">
        <f>BC25*W25/E25</f>
        <v>78.912559716268277</v>
      </c>
      <c r="BE25" s="1">
        <f>9325000-E25</f>
        <v>8972974.8933272064</v>
      </c>
      <c r="BF25" s="1">
        <f>AZ25*BE25</f>
        <v>0</v>
      </c>
      <c r="BG25" s="1">
        <f>AVERAGE(BF23:BF25)</f>
        <v>0</v>
      </c>
      <c r="BH25" s="1">
        <f>IF((BD25+BB25+AX25+AQ25)&lt;BG25,BD25+BB25+AX25+AQ25,BG25)</f>
        <v>0</v>
      </c>
      <c r="BI25" s="11">
        <v>192.56760000000034</v>
      </c>
      <c r="BJ25" s="1">
        <v>6327.4071271869707</v>
      </c>
      <c r="BK25" s="1">
        <v>6416.4265574439933</v>
      </c>
    </row>
    <row r="26" spans="1:63">
      <c r="A26" s="8">
        <v>39838</v>
      </c>
      <c r="B26" s="7" t="s">
        <v>82</v>
      </c>
      <c r="C26" s="1">
        <v>22.197074044444445</v>
      </c>
      <c r="D26" s="1">
        <f>1*C26-19.06222222</f>
        <v>3.1348518244444463</v>
      </c>
      <c r="E26" s="1">
        <f>-9018.7*D26^3 + 50694*D26^2 + 41936*D26-0.0000001</f>
        <v>351807.94442568207</v>
      </c>
      <c r="F26" s="1">
        <f>C26-C27</f>
        <v>4.1686138888898938E-3</v>
      </c>
      <c r="G26" s="1">
        <f>-2254.7*D26^4 + 16898*D26^3 + 20968*D26^2 + 0.8449*D26-0.0000003</f>
        <v>508890.71359587548</v>
      </c>
      <c r="H26" s="1">
        <f>G26-G25</f>
        <v>-814.69532902038191</v>
      </c>
      <c r="I26" s="1">
        <v>1020.2166666666665</v>
      </c>
      <c r="J26" s="9">
        <v>1.2999999999999999E-3</v>
      </c>
      <c r="K26" s="1">
        <v>1.1679999999999999</v>
      </c>
      <c r="L26" s="9">
        <v>2453000</v>
      </c>
      <c r="M26" s="1">
        <v>2.4916666666666667</v>
      </c>
      <c r="N26" s="1">
        <v>15.034701425790052</v>
      </c>
      <c r="O26" s="10">
        <v>20.112499999999997</v>
      </c>
      <c r="P26" s="1">
        <f>AVERAGE(Q26:Q27)</f>
        <v>25.671949999999995</v>
      </c>
      <c r="Q26" s="1">
        <f>1.158*O26+2.676</f>
        <v>25.966274999999996</v>
      </c>
      <c r="R26" s="1">
        <f>EXP(2.3026*(((7.5*P26)/(P26+237.3)+0.7858)))</f>
        <v>32.959282200343267</v>
      </c>
      <c r="S26" s="1">
        <f>((0.622/I26)*J26*K26*L26*M26*(N26-R26))</f>
        <v>-101.41931273680311</v>
      </c>
      <c r="T26" s="1">
        <f>IF(S26&lt;0,S26,0)</f>
        <v>-101.41931273680311</v>
      </c>
      <c r="U26" s="9">
        <v>2258000</v>
      </c>
      <c r="V26" s="1">
        <f>(-T26)*E26/U26</f>
        <v>15.801647448627147</v>
      </c>
      <c r="W26" s="1">
        <f>V26*3600*24/1000</f>
        <v>1365.2623395613855</v>
      </c>
      <c r="X26" s="1">
        <v>0</v>
      </c>
      <c r="Y26" s="1">
        <f>X26*E26</f>
        <v>0</v>
      </c>
      <c r="Z26" s="1">
        <v>8114000</v>
      </c>
      <c r="AA26" s="1">
        <v>0.1</v>
      </c>
      <c r="AB26" s="1">
        <v>30.2</v>
      </c>
      <c r="AC26" s="1">
        <v>0.90850666666666546</v>
      </c>
      <c r="AD26" s="1">
        <v>1.161</v>
      </c>
      <c r="AE26" s="1">
        <v>1.013E-3</v>
      </c>
      <c r="AF26" s="1">
        <v>2.3546148881897224</v>
      </c>
      <c r="AG26" s="1">
        <v>1.5030291702944394</v>
      </c>
      <c r="AH26" s="1">
        <v>998.21036295989109</v>
      </c>
      <c r="AI26" s="1">
        <v>2.4500000000000002</v>
      </c>
      <c r="AJ26" s="1">
        <v>28.356481481481481</v>
      </c>
      <c r="AK26" s="1">
        <v>6.7000000000000004E-2</v>
      </c>
      <c r="AL26" s="1">
        <v>200</v>
      </c>
      <c r="AM26" s="1">
        <v>30</v>
      </c>
      <c r="AN26" s="1">
        <f>((AA26*(AB26-AC26))/((AA26+(AK26*(1+(AL26/AM26))))*AH26*AI26))</f>
        <v>1.9517348684349436E-3</v>
      </c>
      <c r="AO26" s="1">
        <f>((86400*AD26*AE26*(AF26-AG26))/AM26)/((AA26+(AK26*(1+(AL26/AM26))))*AH26*AI26)</f>
        <v>1.9219488693017258E-3</v>
      </c>
      <c r="AP26" s="1">
        <f>AN26+AO26</f>
        <v>3.8736837377366697E-3</v>
      </c>
      <c r="AQ26" s="1">
        <f>AP26*Z26</f>
        <v>31431.069847995339</v>
      </c>
      <c r="AR26" s="1">
        <v>388000</v>
      </c>
      <c r="AS26" s="1">
        <v>100</v>
      </c>
      <c r="AT26" s="1">
        <v>5</v>
      </c>
      <c r="AU26" s="1">
        <f>((AA26*(AB26-AC26))/((AA26+(AK26*(1+(AS26/AT26))))*AH26*AI26))</f>
        <v>7.9476750559361433E-4</v>
      </c>
      <c r="AV26" s="1">
        <f>((86400*AD26*AE26*(AF26-AG26))/AT26)/((AA26+(AK26*(1+(AS26/AT26))))*AH26*AI26)</f>
        <v>4.6958299514060732E-3</v>
      </c>
      <c r="AW26" s="1">
        <f>AU26+AV26</f>
        <v>5.4905974569996879E-3</v>
      </c>
      <c r="AX26" s="1">
        <f>AW26*AR26</f>
        <v>2130.3518133158791</v>
      </c>
      <c r="AY26" s="1">
        <v>392000</v>
      </c>
      <c r="AZ26" s="1">
        <v>0</v>
      </c>
      <c r="BA26" s="1">
        <v>0.1</v>
      </c>
      <c r="BB26" s="1">
        <f>AY26*AZ26*BA26</f>
        <v>0</v>
      </c>
      <c r="BC26" s="1">
        <v>30000</v>
      </c>
      <c r="BD26" s="1">
        <f>BC26*W26/E26</f>
        <v>116.42110656058178</v>
      </c>
      <c r="BE26" s="1">
        <f>9325000-E26</f>
        <v>8973192.0555743184</v>
      </c>
      <c r="BF26" s="1">
        <f>AZ26*BE26</f>
        <v>0</v>
      </c>
      <c r="BG26" s="1">
        <f>AVERAGE(BF24:BF26)</f>
        <v>0</v>
      </c>
      <c r="BH26" s="1">
        <f>IF((BD26+BB26+AX26+AQ26)&lt;BG26,BD26+BB26+AX26+AQ26,BG26)</f>
        <v>0</v>
      </c>
      <c r="BI26" s="11">
        <v>181.81259999999978</v>
      </c>
      <c r="BJ26" s="1">
        <v>5780.3210403428229</v>
      </c>
      <c r="BK26" s="1">
        <v>6149.0754508838263</v>
      </c>
    </row>
    <row r="27" spans="1:63">
      <c r="A27" s="8">
        <v>39839</v>
      </c>
      <c r="B27" s="7" t="s">
        <v>83</v>
      </c>
      <c r="C27" s="1">
        <v>22.192905430555555</v>
      </c>
      <c r="D27" s="1">
        <f>1*C27-19.06222222</f>
        <v>3.1306832105555564</v>
      </c>
      <c r="E27" s="1">
        <f>-9018.7*D27^3 + 50694*D27^2 + 41936*D27-0.0000001</f>
        <v>351415.98574069561</v>
      </c>
      <c r="F27" s="1">
        <f>C27-C28</f>
        <v>5.1888972222222662E-3</v>
      </c>
      <c r="G27" s="1">
        <f>-2254.7*D27^4 + 16898*D27^3 + 20968*D27^2 + 0.8449*D27-0.0000003</f>
        <v>507424.98795807915</v>
      </c>
      <c r="H27" s="1">
        <f>G27-G26</f>
        <v>-1465.7256377963349</v>
      </c>
      <c r="I27" s="1">
        <v>1016.0333333333334</v>
      </c>
      <c r="J27" s="9">
        <v>1.2999999999999999E-3</v>
      </c>
      <c r="K27" s="1">
        <v>1.1679999999999999</v>
      </c>
      <c r="L27" s="9">
        <v>2453000</v>
      </c>
      <c r="M27" s="1">
        <v>2.6166666666666663</v>
      </c>
      <c r="N27" s="1">
        <v>16.061369543213011</v>
      </c>
      <c r="O27" s="10">
        <v>19.604166666666664</v>
      </c>
      <c r="P27" s="1">
        <f>AVERAGE(Q27:Q28)</f>
        <v>25.370387499999996</v>
      </c>
      <c r="Q27" s="1">
        <f>1.158*O27+2.676</f>
        <v>25.377624999999995</v>
      </c>
      <c r="R27" s="1">
        <f>EXP(2.3026*(((7.5*P27)/(P27+237.3)+0.7858)))</f>
        <v>32.374851725343639</v>
      </c>
      <c r="S27" s="1">
        <f>((0.622/I27)*J27*K27*L27*M27*(N27-R27))</f>
        <v>-97.333254890976562</v>
      </c>
      <c r="T27" s="1">
        <f>IF(S27&lt;0,S27,0)</f>
        <v>-97.333254890976562</v>
      </c>
      <c r="U27" s="9">
        <v>2258000</v>
      </c>
      <c r="V27" s="1">
        <f>(-T27)*E27/U27</f>
        <v>15.14812299063902</v>
      </c>
      <c r="W27" s="1">
        <f>V27*3600*24/1000</f>
        <v>1308.7978263912112</v>
      </c>
      <c r="X27" s="1">
        <v>0</v>
      </c>
      <c r="Y27" s="1">
        <f>X27*E27</f>
        <v>0</v>
      </c>
      <c r="Z27" s="1">
        <v>8114000</v>
      </c>
      <c r="AA27" s="1">
        <v>0.1</v>
      </c>
      <c r="AB27" s="1">
        <v>29</v>
      </c>
      <c r="AC27" s="1">
        <v>0.29201999999999817</v>
      </c>
      <c r="AD27" s="1">
        <v>1.161</v>
      </c>
      <c r="AE27" s="1">
        <v>1.013E-3</v>
      </c>
      <c r="AF27" s="1">
        <v>2.2815960096005559</v>
      </c>
      <c r="AG27" s="1">
        <v>1.6056731917563911</v>
      </c>
      <c r="AH27" s="1">
        <v>998.31446242262348</v>
      </c>
      <c r="AI27" s="1">
        <v>2.4500000000000002</v>
      </c>
      <c r="AJ27" s="1">
        <v>28.356481481481481</v>
      </c>
      <c r="AK27" s="1">
        <v>6.7000000000000004E-2</v>
      </c>
      <c r="AL27" s="1">
        <v>200</v>
      </c>
      <c r="AM27" s="1">
        <v>30</v>
      </c>
      <c r="AN27" s="1">
        <f>((AA27*(AB27-AC27))/((AA27+(AK27*(1+(AL27/AM27))))*AH27*AI27))</f>
        <v>1.9126550617253534E-3</v>
      </c>
      <c r="AO27" s="1">
        <f>((86400*AD27*AE27*(AF27-AG27))/AM27)/((AA27+(AK27*(1+(AL27/AM27))))*AH27*AI27)</f>
        <v>1.5253351546297626E-3</v>
      </c>
      <c r="AP27" s="1">
        <f>AN27+AO27</f>
        <v>3.4379902163551163E-3</v>
      </c>
      <c r="AQ27" s="1">
        <f>AP27*Z27</f>
        <v>27895.852615505413</v>
      </c>
      <c r="AR27" s="1">
        <v>388000</v>
      </c>
      <c r="AS27" s="1">
        <v>100</v>
      </c>
      <c r="AT27" s="1">
        <v>5</v>
      </c>
      <c r="AU27" s="1">
        <f>((AA27*(AB27-AC27))/((AA27+(AK27*(1+(AS27/AT27))))*AH27*AI27))</f>
        <v>7.7885378647121783E-4</v>
      </c>
      <c r="AV27" s="1">
        <f>((86400*AD27*AE27*(AF27-AG27))/AT27)/((AA27+(AK27*(1+(AS27/AT27))))*AH27*AI27)</f>
        <v>3.7267976372573233E-3</v>
      </c>
      <c r="AW27" s="1">
        <f>AU27+AV27</f>
        <v>4.5056514237285412E-3</v>
      </c>
      <c r="AX27" s="1">
        <f>AW27*AR27</f>
        <v>1748.1927524066739</v>
      </c>
      <c r="AY27" s="1">
        <v>392000</v>
      </c>
      <c r="AZ27" s="1">
        <v>0</v>
      </c>
      <c r="BA27" s="1">
        <v>0.1</v>
      </c>
      <c r="BB27" s="1">
        <f>AY27*AZ27*BA27</f>
        <v>0</v>
      </c>
      <c r="BC27" s="1">
        <v>30000</v>
      </c>
      <c r="BD27" s="1">
        <f>BC27*W27/E27</f>
        <v>111.73064511842834</v>
      </c>
      <c r="BE27" s="1">
        <f>9325000-E27</f>
        <v>8973584.0142593049</v>
      </c>
      <c r="BF27" s="1">
        <f>AZ27*BE27</f>
        <v>0</v>
      </c>
      <c r="BG27" s="1">
        <f>AVERAGE(BF25:BF27)</f>
        <v>0</v>
      </c>
      <c r="BH27" s="1">
        <f>IF((BD27+BB27+AX27+AQ27)&lt;BG27,BD27+BB27+AX27+AQ27,BG27)</f>
        <v>0</v>
      </c>
      <c r="BI27" s="11">
        <v>178.22249999999994</v>
      </c>
      <c r="BJ27" s="1">
        <v>6238.2627442535977</v>
      </c>
      <c r="BK27" s="1">
        <v>5903.1124328484739</v>
      </c>
    </row>
    <row r="28" spans="1:63">
      <c r="A28" s="8">
        <v>39840</v>
      </c>
      <c r="B28" s="7" t="s">
        <v>84</v>
      </c>
      <c r="C28" s="1">
        <v>22.187716533333333</v>
      </c>
      <c r="D28" s="1">
        <f>1*C28-19.06222222</f>
        <v>3.1254943133333342</v>
      </c>
      <c r="E28" s="1">
        <f>-9018.7*D28^3 + 50694*D28^2 + 41936*D28-0.0000001</f>
        <v>350926.44283115695</v>
      </c>
      <c r="F28" s="1">
        <f>C28-C29</f>
        <v>3.868861904763321E-3</v>
      </c>
      <c r="G28" s="1">
        <f>-2254.7*D28^4 + 16898*D28^3 + 20968*D28^2 + 0.8449*D28-0.0000003</f>
        <v>505602.80732763052</v>
      </c>
      <c r="H28" s="1">
        <f>G28-G27</f>
        <v>-1822.1806304486236</v>
      </c>
      <c r="I28" s="1">
        <v>1010.1916666666666</v>
      </c>
      <c r="J28" s="9">
        <v>1.2999999999999999E-3</v>
      </c>
      <c r="K28" s="1">
        <v>1.1679999999999999</v>
      </c>
      <c r="L28" s="9">
        <v>2453000</v>
      </c>
      <c r="M28" s="1">
        <v>4.2250000000000005</v>
      </c>
      <c r="N28" s="1">
        <v>17.027613272900066</v>
      </c>
      <c r="O28" s="10">
        <v>19.591666666666665</v>
      </c>
      <c r="P28" s="1">
        <f>AVERAGE(Q28:Q29)</f>
        <v>24.400562499999996</v>
      </c>
      <c r="Q28" s="1">
        <f>1.158*O28+2.676</f>
        <v>25.363149999999997</v>
      </c>
      <c r="R28" s="1">
        <f>EXP(2.3026*(((7.5*P28)/(P28+237.3)+0.7858)))</f>
        <v>30.556120205952077</v>
      </c>
      <c r="S28" s="1">
        <f>((0.622/I28)*J28*K28*L28*M28*(N28-R28))</f>
        <v>-131.08316782613792</v>
      </c>
      <c r="T28" s="1">
        <f>IF(S28&lt;0,S28,0)</f>
        <v>-131.08316782613792</v>
      </c>
      <c r="U28" s="9">
        <v>2258000</v>
      </c>
      <c r="V28" s="1">
        <f>(-T28)*E28/U28</f>
        <v>20.372254118806971</v>
      </c>
      <c r="W28" s="1">
        <f>V28*3600*24/1000</f>
        <v>1760.1627558649225</v>
      </c>
      <c r="X28" s="1">
        <v>0</v>
      </c>
      <c r="Y28" s="1">
        <f>X28*E28</f>
        <v>0</v>
      </c>
      <c r="Z28" s="1">
        <v>8114000</v>
      </c>
      <c r="AA28" s="1">
        <v>0.1</v>
      </c>
      <c r="AB28" s="1">
        <v>24.7</v>
      </c>
      <c r="AC28" s="1">
        <v>3.6109999999999289E-2</v>
      </c>
      <c r="AD28" s="1">
        <v>1.161</v>
      </c>
      <c r="AE28" s="1">
        <v>1.013E-3</v>
      </c>
      <c r="AF28" s="1">
        <v>2.2798257003767808</v>
      </c>
      <c r="AG28" s="1">
        <v>1.7022698562813297</v>
      </c>
      <c r="AH28" s="1">
        <v>998.31698782152262</v>
      </c>
      <c r="AI28" s="1">
        <v>2.4500000000000002</v>
      </c>
      <c r="AJ28" s="1">
        <v>28.356481481481481</v>
      </c>
      <c r="AK28" s="1">
        <v>6.7000000000000004E-2</v>
      </c>
      <c r="AL28" s="1">
        <v>200</v>
      </c>
      <c r="AM28" s="1">
        <v>30</v>
      </c>
      <c r="AN28" s="1">
        <f>((AA28*(AB28-AC28))/((AA28+(AK28*(1+(AL28/AM28))))*AH28*AI28))</f>
        <v>1.6432153957735215E-3</v>
      </c>
      <c r="AO28" s="1">
        <f>((86400*AD28*AE28*(AF28-AG28))/AM28)/((AA28+(AK28*(1+(AL28/AM28))))*AH28*AI28)</f>
        <v>1.3033499993810663E-3</v>
      </c>
      <c r="AP28" s="1">
        <f>AN28+AO28</f>
        <v>2.9465653951545878E-3</v>
      </c>
      <c r="AQ28" s="1">
        <f>AP28*Z28</f>
        <v>23908.431616284324</v>
      </c>
      <c r="AR28" s="1">
        <v>388000</v>
      </c>
      <c r="AS28" s="1">
        <v>100</v>
      </c>
      <c r="AT28" s="1">
        <v>5</v>
      </c>
      <c r="AU28" s="1">
        <f>((AA28*(AB28-AC28))/((AA28+(AK28*(1+(AS28/AT28))))*AH28*AI28))</f>
        <v>6.6913504614444889E-4</v>
      </c>
      <c r="AV28" s="1">
        <f>((86400*AD28*AE28*(AF28-AG28))/AT28)/((AA28+(AK28*(1+(AS28/AT28))))*AH28*AI28)</f>
        <v>3.1844291292110719E-3</v>
      </c>
      <c r="AW28" s="1">
        <f>AU28+AV28</f>
        <v>3.8535641753555208E-3</v>
      </c>
      <c r="AX28" s="1">
        <f>AW28*AR28</f>
        <v>1495.1829000379421</v>
      </c>
      <c r="AY28" s="1">
        <v>392000</v>
      </c>
      <c r="AZ28" s="1">
        <v>0</v>
      </c>
      <c r="BA28" s="1">
        <v>0.1</v>
      </c>
      <c r="BB28" s="1">
        <f>AY28*AZ28*BA28</f>
        <v>0</v>
      </c>
      <c r="BC28" s="1">
        <v>30000</v>
      </c>
      <c r="BD28" s="1">
        <f>BC28*W28/E28</f>
        <v>150.47279495365345</v>
      </c>
      <c r="BE28" s="1">
        <f>9325000-E28</f>
        <v>8974073.5571688432</v>
      </c>
      <c r="BF28" s="1">
        <f>AZ28*BE28</f>
        <v>0</v>
      </c>
      <c r="BG28" s="1">
        <f>AVERAGE(BF26:BF28)</f>
        <v>0</v>
      </c>
      <c r="BH28" s="1">
        <f>IF((BD28+BB28+AX28+AQ28)&lt;BG28,BD28+BB28+AX28+AQ28,BG28)</f>
        <v>0</v>
      </c>
      <c r="BI28" s="11">
        <v>178.75799999999995</v>
      </c>
      <c r="BJ28" s="1">
        <v>5916.8455215533868</v>
      </c>
      <c r="BK28" s="1">
        <v>5676.0696469696859</v>
      </c>
    </row>
    <row r="29" spans="1:63">
      <c r="A29" s="8">
        <v>39841</v>
      </c>
      <c r="B29" s="7" t="s">
        <v>85</v>
      </c>
      <c r="C29" s="1">
        <v>22.18384767142857</v>
      </c>
      <c r="D29" s="1">
        <f>1*C29-19.06222222</f>
        <v>3.1216254514285708</v>
      </c>
      <c r="E29" s="1">
        <f>-9018.7*D29^3 + 50694*D29^2 + 41936*D29-0.0000001</f>
        <v>350560.25041805429</v>
      </c>
      <c r="F29" s="1">
        <f>C29-C30</f>
        <v>5.2643797619040811E-3</v>
      </c>
      <c r="G29" s="1">
        <f>-2254.7*D29^4 + 16898*D29^3 + 20968*D29^2 + 0.8449*D29-0.0000003</f>
        <v>504245.83795085119</v>
      </c>
      <c r="H29" s="1">
        <f>G29-G28</f>
        <v>-1356.969376779336</v>
      </c>
      <c r="I29" s="1">
        <v>1015.7</v>
      </c>
      <c r="J29" s="9">
        <v>1.2999999999999999E-3</v>
      </c>
      <c r="K29" s="1">
        <v>1.1679999999999999</v>
      </c>
      <c r="L29" s="9">
        <v>2453000</v>
      </c>
      <c r="M29" s="1">
        <v>2.1416666666666671</v>
      </c>
      <c r="N29" s="1">
        <v>11.398777961881841</v>
      </c>
      <c r="O29" s="10">
        <v>17.929166666666664</v>
      </c>
      <c r="P29" s="1">
        <f>AVERAGE(Q29:Q30)</f>
        <v>22.781774999999996</v>
      </c>
      <c r="Q29" s="1">
        <f>1.158*O29+2.676</f>
        <v>23.437974999999994</v>
      </c>
      <c r="R29" s="1">
        <f>EXP(2.3026*(((7.5*P29)/(P29+237.3)+0.7858)))</f>
        <v>27.718472935284328</v>
      </c>
      <c r="S29" s="1">
        <f>((0.622/I29)*J29*K29*L29*M29*(N29-R29))</f>
        <v>-79.720972886354247</v>
      </c>
      <c r="T29" s="1">
        <f>IF(S29&lt;0,S29,0)</f>
        <v>-79.720972886354247</v>
      </c>
      <c r="U29" s="9">
        <v>2258000</v>
      </c>
      <c r="V29" s="1">
        <f>(-T29)*E29/U29</f>
        <v>12.376884064929699</v>
      </c>
      <c r="W29" s="1">
        <f>V29*3600*24/1000</f>
        <v>1069.362783209926</v>
      </c>
      <c r="X29" s="1">
        <v>0</v>
      </c>
      <c r="Y29" s="1">
        <f>X29*E29</f>
        <v>0</v>
      </c>
      <c r="Z29" s="1">
        <v>8114000</v>
      </c>
      <c r="AA29" s="1">
        <v>0.1</v>
      </c>
      <c r="AB29" s="1">
        <v>24.6</v>
      </c>
      <c r="AC29" s="1">
        <v>-0.69341666666666701</v>
      </c>
      <c r="AD29" s="1">
        <v>1.161</v>
      </c>
      <c r="AE29" s="1">
        <v>1.013E-3</v>
      </c>
      <c r="AF29" s="1">
        <v>2.0548146049616234</v>
      </c>
      <c r="AG29" s="1">
        <v>1.1395659330016337</v>
      </c>
      <c r="AH29" s="1">
        <v>998.63790704927874</v>
      </c>
      <c r="AI29" s="1">
        <v>2.4500000000000002</v>
      </c>
      <c r="AJ29" s="1">
        <v>28.356481481481481</v>
      </c>
      <c r="AK29" s="1">
        <v>6.7000000000000004E-2</v>
      </c>
      <c r="AL29" s="1">
        <v>200</v>
      </c>
      <c r="AM29" s="1">
        <v>30</v>
      </c>
      <c r="AN29" s="1">
        <f>((AA29*(AB29-AC29))/((AA29+(AK29*(1+(AL29/AM29))))*AH29*AI29))</f>
        <v>1.6846156575520709E-3</v>
      </c>
      <c r="AO29" s="1">
        <f>((86400*AD29*AE29*(AF29-AG29))/AM29)/((AA29+(AK29*(1+(AL29/AM29))))*AH29*AI29)</f>
        <v>2.0647458162597627E-3</v>
      </c>
      <c r="AP29" s="1">
        <f>AN29+AO29</f>
        <v>3.7493614738118336E-3</v>
      </c>
      <c r="AQ29" s="1">
        <f>AP29*Z29</f>
        <v>30422.318998509218</v>
      </c>
      <c r="AR29" s="1">
        <v>388000</v>
      </c>
      <c r="AS29" s="1">
        <v>100</v>
      </c>
      <c r="AT29" s="1">
        <v>5</v>
      </c>
      <c r="AU29" s="1">
        <f>((AA29*(AB29-AC29))/((AA29+(AK29*(1+(AS29/AT29))))*AH29*AI29))</f>
        <v>6.8599367961808498E-4</v>
      </c>
      <c r="AV29" s="1">
        <f>((86400*AD29*AE29*(AF29-AG29))/AT29)/((AA29+(AK29*(1+(AS29/AT29))))*AH29*AI29)</f>
        <v>5.0447207003772023E-3</v>
      </c>
      <c r="AW29" s="1">
        <f>AU29+AV29</f>
        <v>5.7307143799952874E-3</v>
      </c>
      <c r="AX29" s="1">
        <f>AW29*AR29</f>
        <v>2223.5171794381718</v>
      </c>
      <c r="AY29" s="1">
        <v>392000</v>
      </c>
      <c r="AZ29" s="1">
        <v>0</v>
      </c>
      <c r="BA29" s="1">
        <v>0.1</v>
      </c>
      <c r="BB29" s="1">
        <f>AY29*AZ29*BA29</f>
        <v>0</v>
      </c>
      <c r="BC29" s="1">
        <v>30000</v>
      </c>
      <c r="BD29" s="1">
        <f>BC29*W29/E29</f>
        <v>91.513180567506737</v>
      </c>
      <c r="BE29" s="1">
        <f>9325000-E29</f>
        <v>8974439.7495819461</v>
      </c>
      <c r="BF29" s="1">
        <f>AZ29*BE29</f>
        <v>0</v>
      </c>
      <c r="BG29" s="1">
        <f>AVERAGE(BF27:BF29)</f>
        <v>0</v>
      </c>
      <c r="BH29" s="1">
        <f>IF((BD29+BB29+AX29+AQ29)&lt;BG29,BD29+BB29+AX29+AQ29,BG29)</f>
        <v>0</v>
      </c>
      <c r="BI29" s="11">
        <v>184.79159999999993</v>
      </c>
      <c r="BJ29" s="1">
        <v>5938.2430387994773</v>
      </c>
      <c r="BK29" s="1">
        <v>5465.8448452300681</v>
      </c>
    </row>
    <row r="30" spans="1:63">
      <c r="A30" s="8">
        <v>39842</v>
      </c>
      <c r="B30" s="7" t="s">
        <v>86</v>
      </c>
      <c r="C30" s="1">
        <v>22.178583291666666</v>
      </c>
      <c r="D30" s="1">
        <f>1*C30-19.06222222</f>
        <v>3.1163610716666668</v>
      </c>
      <c r="E30" s="1">
        <f>-9018.7*D30^3 + 50694*D30^2 + 41936*D30-0.0000001</f>
        <v>350060.34772297961</v>
      </c>
      <c r="F30" s="1">
        <f>C30-C31</f>
        <v>4.3000027777786443E-3</v>
      </c>
      <c r="G30" s="1">
        <f>-2254.7*D30^4 + 16898*D30^3 + 20968*D30^2 + 0.8449*D30-0.0000003</f>
        <v>502401.68220802746</v>
      </c>
      <c r="H30" s="1">
        <f>G30-G29</f>
        <v>-1844.1557428237284</v>
      </c>
      <c r="I30" s="1">
        <v>1020.1291666666668</v>
      </c>
      <c r="J30" s="9">
        <v>1.2999999999999999E-3</v>
      </c>
      <c r="K30" s="1">
        <v>1.1679999999999999</v>
      </c>
      <c r="L30" s="9">
        <v>2453000</v>
      </c>
      <c r="M30" s="1">
        <v>2.8166666666666669</v>
      </c>
      <c r="N30" s="1">
        <v>13.464872579556452</v>
      </c>
      <c r="O30" s="10">
        <v>16.795833333333334</v>
      </c>
      <c r="P30" s="1">
        <f>AVERAGE(Q30:Q31)</f>
        <v>23.059212499999997</v>
      </c>
      <c r="Q30" s="1">
        <f>1.158*O30+2.676</f>
        <v>22.125574999999998</v>
      </c>
      <c r="R30" s="1">
        <f>EXP(2.3026*(((7.5*P30)/(P30+237.3)+0.7858)))</f>
        <v>28.187804944716291</v>
      </c>
      <c r="S30" s="1">
        <f>((0.622/I30)*J30*K30*L30*M30*(N30-R30))</f>
        <v>-94.177841944421999</v>
      </c>
      <c r="T30" s="1">
        <f>IF(S30&lt;0,S30,0)</f>
        <v>-94.177841944421999</v>
      </c>
      <c r="U30" s="9">
        <v>2258000</v>
      </c>
      <c r="V30" s="1">
        <f>(-T30)*E30/U30</f>
        <v>14.600499600914162</v>
      </c>
      <c r="W30" s="1">
        <f>V30*3600*24/1000</f>
        <v>1261.4831655189837</v>
      </c>
      <c r="X30" s="1">
        <v>0</v>
      </c>
      <c r="Y30" s="1">
        <f>X30*E30</f>
        <v>0</v>
      </c>
      <c r="Z30" s="1">
        <v>8114000</v>
      </c>
      <c r="AA30" s="1">
        <v>0.1</v>
      </c>
      <c r="AB30" s="1">
        <v>28.7</v>
      </c>
      <c r="AC30" s="1">
        <v>-0.84622999999999882</v>
      </c>
      <c r="AD30" s="1">
        <v>1.161</v>
      </c>
      <c r="AE30" s="1">
        <v>1.013E-3</v>
      </c>
      <c r="AF30" s="1">
        <v>1.9127997492137754</v>
      </c>
      <c r="AG30" s="1">
        <v>1.3461328235091945</v>
      </c>
      <c r="AH30" s="1">
        <v>998.83930088518787</v>
      </c>
      <c r="AI30" s="1">
        <v>2.4500000000000002</v>
      </c>
      <c r="AJ30" s="1">
        <v>28.356481481481481</v>
      </c>
      <c r="AK30" s="1">
        <v>6.7000000000000004E-2</v>
      </c>
      <c r="AL30" s="1">
        <v>200</v>
      </c>
      <c r="AM30" s="1">
        <v>30</v>
      </c>
      <c r="AN30" s="1">
        <f>((AA30*(AB30-AC30))/((AA30+(AK30*(1+(AL30/AM30))))*AH30*AI30))</f>
        <v>1.9674687094152475E-3</v>
      </c>
      <c r="AO30" s="1">
        <f>((86400*AD30*AE30*(AF30-AG30))/AM30)/((AA30+(AK30*(1+(AL30/AM30))))*AH30*AI30)</f>
        <v>1.278108661205089E-3</v>
      </c>
      <c r="AP30" s="1">
        <f>AN30+AO30</f>
        <v>3.2455773706203364E-3</v>
      </c>
      <c r="AQ30" s="1">
        <f>AP30*Z30</f>
        <v>26334.614785213409</v>
      </c>
      <c r="AR30" s="1">
        <v>388000</v>
      </c>
      <c r="AS30" s="1">
        <v>100</v>
      </c>
      <c r="AT30" s="1">
        <v>5</v>
      </c>
      <c r="AU30" s="1">
        <f>((AA30*(AB30-AC30))/((AA30+(AK30*(1+(AS30/AT30))))*AH30*AI30))</f>
        <v>8.011744954730082E-4</v>
      </c>
      <c r="AV30" s="1">
        <f>((86400*AD30*AE30*(AF30-AG30))/AT30)/((AA30+(AK30*(1+(AS30/AT30))))*AH30*AI30)</f>
        <v>3.1227578570385784E-3</v>
      </c>
      <c r="AW30" s="1">
        <f>AU30+AV30</f>
        <v>3.9239323525115865E-3</v>
      </c>
      <c r="AX30" s="1">
        <f>AW30*AR30</f>
        <v>1522.4857527744955</v>
      </c>
      <c r="AY30" s="1">
        <v>392000</v>
      </c>
      <c r="AZ30" s="1">
        <v>0</v>
      </c>
      <c r="BA30" s="1">
        <v>0.1</v>
      </c>
      <c r="BB30" s="1">
        <f>AY30*AZ30*BA30</f>
        <v>0</v>
      </c>
      <c r="BC30" s="1">
        <v>30000</v>
      </c>
      <c r="BD30" s="1">
        <f>BC30*W30/E30</f>
        <v>108.10848818420807</v>
      </c>
      <c r="BE30" s="1">
        <f>9325000-E30</f>
        <v>8974939.6522770207</v>
      </c>
      <c r="BF30" s="1">
        <f>AZ30*BE30</f>
        <v>0</v>
      </c>
      <c r="BG30" s="1">
        <f>AVERAGE(BF28:BF30)</f>
        <v>0</v>
      </c>
      <c r="BH30" s="1">
        <f>IF((BD30+BB30+AX30+AQ30)&lt;BG30,BD30+BB30+AX30+AQ30,BG30)</f>
        <v>0</v>
      </c>
      <c r="BI30" s="11">
        <v>174.91770000000002</v>
      </c>
      <c r="BJ30" s="1">
        <v>6028.2263780623107</v>
      </c>
      <c r="BK30" s="1">
        <v>5270.6361007575661</v>
      </c>
    </row>
    <row r="31" spans="1:63">
      <c r="A31" s="8">
        <v>39843</v>
      </c>
      <c r="B31" s="7" t="s">
        <v>87</v>
      </c>
      <c r="C31" s="1">
        <v>22.174283288888887</v>
      </c>
      <c r="D31" s="1">
        <f>1*C31-19.06222222</f>
        <v>3.1120610688888881</v>
      </c>
      <c r="E31" s="1">
        <f>-9018.7*D31^3 + 50694*D31^2 + 41936*D31-0.0000001</f>
        <v>349650.63860299176</v>
      </c>
      <c r="F31" s="1">
        <f>C31-C32</f>
        <v>3.5528249999998707E-3</v>
      </c>
      <c r="G31" s="1">
        <f>-2254.7*D31^4 + 16898*D31^3 + 20968*D31^2 + 0.8449*D31-0.0000003</f>
        <v>500897.31152489089</v>
      </c>
      <c r="H31" s="1">
        <f>G31-G30</f>
        <v>-1504.3706831365707</v>
      </c>
      <c r="I31" s="1">
        <v>1018.5833333333334</v>
      </c>
      <c r="J31" s="9">
        <v>1.2999999999999999E-3</v>
      </c>
      <c r="K31" s="1">
        <v>1.1679999999999999</v>
      </c>
      <c r="L31" s="9">
        <v>2453000</v>
      </c>
      <c r="M31" s="1">
        <v>3.2791666666666663</v>
      </c>
      <c r="N31" s="1">
        <v>14.394725563710303</v>
      </c>
      <c r="O31" s="10">
        <v>18.408333333333335</v>
      </c>
      <c r="P31" s="1">
        <f>AVERAGE(Q31:Q32)</f>
        <v>24.0676375</v>
      </c>
      <c r="Q31" s="1">
        <f>1.158*O31+2.676</f>
        <v>23.992849999999997</v>
      </c>
      <c r="R31" s="1">
        <f>EXP(2.3026*(((7.5*P31)/(P31+237.3)+0.7858)))</f>
        <v>29.952669893453642</v>
      </c>
      <c r="S31" s="1">
        <f>((0.622/I31)*J31*K31*L31*M31*(N31-R31))</f>
        <v>-116.03613805118775</v>
      </c>
      <c r="T31" s="1">
        <f>IF(S31&lt;0,S31,0)</f>
        <v>-116.03613805118775</v>
      </c>
      <c r="U31" s="9">
        <v>2258000</v>
      </c>
      <c r="V31" s="1">
        <f>(-T31)*E31/U31</f>
        <v>17.968161988761164</v>
      </c>
      <c r="W31" s="1">
        <f>V31*3600*24/1000</f>
        <v>1552.4491958289648</v>
      </c>
      <c r="X31" s="1">
        <v>0</v>
      </c>
      <c r="Y31" s="1">
        <f>X31*E31</f>
        <v>0</v>
      </c>
      <c r="Z31" s="1">
        <v>8114000</v>
      </c>
      <c r="AA31" s="1">
        <v>0.1</v>
      </c>
      <c r="AB31" s="1">
        <v>23.8</v>
      </c>
      <c r="AC31" s="1">
        <v>0.11408666666666778</v>
      </c>
      <c r="AD31" s="1">
        <v>1.161</v>
      </c>
      <c r="AE31" s="1">
        <v>1.013E-3</v>
      </c>
      <c r="AF31" s="1">
        <v>2.1175805634964822</v>
      </c>
      <c r="AG31" s="1">
        <v>1.4390724579428176</v>
      </c>
      <c r="AH31" s="1">
        <v>998.54848412041974</v>
      </c>
      <c r="AI31" s="1">
        <v>2.4500000000000002</v>
      </c>
      <c r="AJ31" s="1">
        <v>28.356481481481481</v>
      </c>
      <c r="AK31" s="1">
        <v>6.7000000000000004E-2</v>
      </c>
      <c r="AL31" s="1">
        <v>200</v>
      </c>
      <c r="AM31" s="1">
        <v>30</v>
      </c>
      <c r="AN31" s="1">
        <f>((AA31*(AB31-AC31))/((AA31+(AK31*(1+(AL31/AM31))))*AH31*AI31))</f>
        <v>1.5776925000174384E-3</v>
      </c>
      <c r="AO31" s="1">
        <f>((86400*AD31*AE31*(AF31-AG31))/AM31)/((AA31+(AK31*(1+(AL31/AM31))))*AH31*AI31)</f>
        <v>1.53081044969886E-3</v>
      </c>
      <c r="AP31" s="1">
        <f>AN31+AO31</f>
        <v>3.1085029497162986E-3</v>
      </c>
      <c r="AQ31" s="1">
        <f>AP31*Z31</f>
        <v>25222.392933998046</v>
      </c>
      <c r="AR31" s="1">
        <v>388000</v>
      </c>
      <c r="AS31" s="1">
        <v>100</v>
      </c>
      <c r="AT31" s="1">
        <v>5</v>
      </c>
      <c r="AU31" s="1">
        <f>((AA31*(AB31-AC31))/((AA31+(AK31*(1+(AS31/AT31))))*AH31*AI31))</f>
        <v>6.4245341573371023E-4</v>
      </c>
      <c r="AV31" s="1">
        <f>((86400*AD31*AE31*(AF31-AG31))/AT31)/((AA31+(AK31*(1+(AS31/AT31))))*AH31*AI31)</f>
        <v>3.7401752327745211E-3</v>
      </c>
      <c r="AW31" s="1">
        <f>AU31+AV31</f>
        <v>4.382628648508231E-3</v>
      </c>
      <c r="AX31" s="1">
        <f>AW31*AR31</f>
        <v>1700.4599156211937</v>
      </c>
      <c r="AY31" s="1">
        <v>392000</v>
      </c>
      <c r="AZ31" s="1">
        <v>0</v>
      </c>
      <c r="BA31" s="1">
        <v>0.1</v>
      </c>
      <c r="BB31" s="1">
        <f>AY31*AZ31*BA31</f>
        <v>0</v>
      </c>
      <c r="BC31" s="1">
        <v>30000</v>
      </c>
      <c r="BD31" s="1">
        <f>BC31*W31/E31</f>
        <v>133.2000309250127</v>
      </c>
      <c r="BE31" s="1">
        <f>9325000-E31</f>
        <v>8975349.3613970075</v>
      </c>
      <c r="BF31" s="1">
        <f>AZ31*BE31</f>
        <v>0</v>
      </c>
      <c r="BG31" s="1">
        <f>AVERAGE(BF29:BF31)</f>
        <v>0</v>
      </c>
      <c r="BH31" s="1">
        <f>IF((BD31+BB31+AX31+AQ31)&lt;BG31,BD31+BB31+AX31+AQ31,BG31)</f>
        <v>0</v>
      </c>
      <c r="BI31" s="11">
        <v>163.49759999999984</v>
      </c>
      <c r="BJ31" s="1">
        <v>5204.3091156252558</v>
      </c>
      <c r="BK31" s="1">
        <v>5088.8900283176499</v>
      </c>
    </row>
    <row r="32" spans="1:63">
      <c r="A32" s="8">
        <v>39844</v>
      </c>
      <c r="B32" s="7" t="s">
        <v>88</v>
      </c>
      <c r="C32" s="1">
        <v>22.170730463888887</v>
      </c>
      <c r="D32" s="1">
        <f>1*C32-19.06222222</f>
        <v>3.1085082438888882</v>
      </c>
      <c r="E32" s="1">
        <f>-9018.7*D32^3 + 50694*D32^2 + 41936*D32-0.0000001</f>
        <v>349311.18642265367</v>
      </c>
      <c r="F32" s="1">
        <f>C32-C33</f>
        <v>5.0401067460335014E-3</v>
      </c>
      <c r="G32" s="1">
        <f>-2254.7*D32^4 + 16898*D32^3 + 20968*D32^2 + 0.8449*D32-0.0000003</f>
        <v>499655.67443995213</v>
      </c>
      <c r="H32" s="1">
        <f>G32-G31</f>
        <v>-1241.6370849387604</v>
      </c>
      <c r="I32" s="1">
        <v>1017.1666666666665</v>
      </c>
      <c r="J32" s="9">
        <v>1.2999999999999999E-3</v>
      </c>
      <c r="K32" s="1">
        <v>1.1679999999999999</v>
      </c>
      <c r="L32" s="9">
        <v>2453000</v>
      </c>
      <c r="M32" s="1">
        <v>3.1083333333333329</v>
      </c>
      <c r="N32" s="1">
        <v>16.415738334263203</v>
      </c>
      <c r="O32" s="10">
        <v>18.537500000000001</v>
      </c>
      <c r="P32" s="1">
        <f>AVERAGE(Q32:Q33)</f>
        <v>24.279937500000003</v>
      </c>
      <c r="Q32" s="1">
        <f>1.158*O32+2.676</f>
        <v>24.142425000000003</v>
      </c>
      <c r="R32" s="1">
        <f>EXP(2.3026*(((7.5*P32)/(P32+237.3)+0.7858)))</f>
        <v>30.336264954610328</v>
      </c>
      <c r="S32" s="1">
        <f>((0.622/I32)*J32*K32*L32*M32*(N32-R32))</f>
        <v>-98.551958498467343</v>
      </c>
      <c r="T32" s="1">
        <f>IF(S32&lt;0,S32,0)</f>
        <v>-98.551958498467343</v>
      </c>
      <c r="U32" s="9">
        <v>2258000</v>
      </c>
      <c r="V32" s="1">
        <f>(-T32)*E32/U32</f>
        <v>15.245926283160209</v>
      </c>
      <c r="W32" s="1">
        <f>V32*3600*24/1000</f>
        <v>1317.248030865042</v>
      </c>
      <c r="X32" s="1">
        <v>0</v>
      </c>
      <c r="Y32" s="1">
        <f>X32*E32</f>
        <v>0</v>
      </c>
      <c r="Z32" s="1">
        <v>8114000</v>
      </c>
      <c r="AA32" s="1">
        <v>0.1</v>
      </c>
      <c r="AB32" s="1">
        <v>26.5</v>
      </c>
      <c r="AC32" s="1">
        <v>0.31138333333333484</v>
      </c>
      <c r="AD32" s="1">
        <v>1.161</v>
      </c>
      <c r="AE32" s="1">
        <v>1.013E-3</v>
      </c>
      <c r="AF32" s="1">
        <v>2.1347845711564704</v>
      </c>
      <c r="AG32" s="1">
        <v>1.6411156390765367</v>
      </c>
      <c r="AH32" s="1">
        <v>998.52394971090928</v>
      </c>
      <c r="AI32" s="1">
        <v>2.4500000000000002</v>
      </c>
      <c r="AJ32" s="1">
        <v>28.356481481481481</v>
      </c>
      <c r="AK32" s="1">
        <v>6.7000000000000004E-2</v>
      </c>
      <c r="AL32" s="1">
        <v>200</v>
      </c>
      <c r="AM32" s="1">
        <v>30</v>
      </c>
      <c r="AN32" s="1">
        <f>((AA32*(AB32-AC32))/((AA32+(AK32*(1+(AL32/AM32))))*AH32*AI32))</f>
        <v>1.7444376630264807E-3</v>
      </c>
      <c r="AO32" s="1">
        <f>((86400*AD32*AE32*(AF32-AG32))/AM32)/((AA32+(AK32*(1+(AL32/AM32))))*AH32*AI32)</f>
        <v>1.1138144439656981E-3</v>
      </c>
      <c r="AP32" s="1">
        <f>AN32+AO32</f>
        <v>2.8582521069921785E-3</v>
      </c>
      <c r="AQ32" s="1">
        <f>AP32*Z32</f>
        <v>23191.857596134538</v>
      </c>
      <c r="AR32" s="1">
        <v>388000</v>
      </c>
      <c r="AS32" s="1">
        <v>100</v>
      </c>
      <c r="AT32" s="1">
        <v>5</v>
      </c>
      <c r="AU32" s="1">
        <f>((AA32*(AB32-AC32))/((AA32+(AK32*(1+(AS32/AT32))))*AH32*AI32))</f>
        <v>7.1035384597030536E-4</v>
      </c>
      <c r="AV32" s="1">
        <f>((86400*AD32*AE32*(AF32-AG32))/AT32)/((AA32+(AK32*(1+(AS32/AT32))))*AH32*AI32)</f>
        <v>2.7213435850575313E-3</v>
      </c>
      <c r="AW32" s="1">
        <f>AU32+AV32</f>
        <v>3.4316974310278367E-3</v>
      </c>
      <c r="AX32" s="1">
        <f>AW32*AR32</f>
        <v>1331.4986032388006</v>
      </c>
      <c r="AY32" s="1">
        <v>392000</v>
      </c>
      <c r="AZ32" s="1">
        <v>0</v>
      </c>
      <c r="BA32" s="1">
        <v>0.1</v>
      </c>
      <c r="BB32" s="1">
        <f>AY32*AZ32*BA32</f>
        <v>0</v>
      </c>
      <c r="BC32" s="1">
        <v>30000</v>
      </c>
      <c r="BD32" s="1">
        <f>BC32*W32/E32</f>
        <v>113.12961755005638</v>
      </c>
      <c r="BE32" s="1">
        <f>9325000-E32</f>
        <v>8975688.8135773465</v>
      </c>
      <c r="BF32" s="1">
        <f>AZ32*BE32</f>
        <v>0</v>
      </c>
      <c r="BG32" s="1">
        <f>AVERAGE(BF30:BF32)</f>
        <v>0</v>
      </c>
      <c r="BH32" s="1">
        <f>IF((BD32+BB32+AX32+AQ32)&lt;BG32,BD32+BB32+AX32+AQ32,BG32)</f>
        <v>0</v>
      </c>
      <c r="BI32" s="11">
        <v>167.93279999999999</v>
      </c>
      <c r="BJ32" s="1">
        <v>5011.5822147807794</v>
      </c>
      <c r="BK32" s="1">
        <v>4919.2603607070614</v>
      </c>
    </row>
    <row r="33" spans="1:63">
      <c r="A33" s="8">
        <v>39845</v>
      </c>
      <c r="B33" s="7" t="s">
        <v>89</v>
      </c>
      <c r="C33" s="1">
        <v>22.165690357142854</v>
      </c>
      <c r="D33" s="1">
        <f>1*C33-19.06222222</f>
        <v>3.1034681371428547</v>
      </c>
      <c r="E33" s="1">
        <f>-9018.7*D33^3 + 50694*D33^2 + 41936*D33-0.0000001</f>
        <v>348828.18656053685</v>
      </c>
      <c r="F33" s="1">
        <f>C33-C34</f>
        <v>6.4403691798879947E-3</v>
      </c>
      <c r="G33" s="1">
        <f>-2254.7*D33^4 + 16898*D33^3 + 20968*D33^2 + 0.8449*D33-0.0000003</f>
        <v>497896.33609054232</v>
      </c>
      <c r="H33" s="1">
        <f>G33-G32</f>
        <v>-1759.3383494098089</v>
      </c>
      <c r="I33" s="1">
        <v>1013.2708333333334</v>
      </c>
      <c r="J33" s="9">
        <v>1.2999999999999999E-3</v>
      </c>
      <c r="K33" s="1">
        <v>1.1679999999999999</v>
      </c>
      <c r="L33" s="9">
        <v>2453000</v>
      </c>
      <c r="M33" s="1">
        <v>3.5541666666666658</v>
      </c>
      <c r="N33" s="1">
        <v>16.769845838069877</v>
      </c>
      <c r="O33" s="10">
        <v>18.775000000000002</v>
      </c>
      <c r="P33" s="1">
        <f>AVERAGE(Q33:Q34)</f>
        <v>25.095362499999997</v>
      </c>
      <c r="Q33" s="1">
        <f>1.158*O33+2.676</f>
        <v>24.417450000000002</v>
      </c>
      <c r="R33" s="1">
        <f>EXP(2.3026*(((7.5*P33)/(P33+237.3)+0.7858)))</f>
        <v>31.849749152437013</v>
      </c>
      <c r="S33" s="1">
        <f>((0.622/I33)*J33*K33*L33*M33*(N33-R33))</f>
        <v>-122.54199111814279</v>
      </c>
      <c r="T33" s="1">
        <f>IF(S33&lt;0,S33,0)</f>
        <v>-122.54199111814279</v>
      </c>
      <c r="U33" s="9">
        <v>2258000</v>
      </c>
      <c r="V33" s="1">
        <f>(-T33)*E33/U33</f>
        <v>18.930956837581562</v>
      </c>
      <c r="W33" s="1">
        <f>V33*3600*24/1000</f>
        <v>1635.6346707670468</v>
      </c>
      <c r="X33" s="1">
        <v>0</v>
      </c>
      <c r="Y33" s="1">
        <f>X33*E33</f>
        <v>0</v>
      </c>
      <c r="Z33" s="1">
        <v>8114000</v>
      </c>
      <c r="AA33" s="1">
        <v>0.1</v>
      </c>
      <c r="AB33" s="1">
        <v>22.96</v>
      </c>
      <c r="AC33" s="1">
        <v>0.32446666666666651</v>
      </c>
      <c r="AD33" s="1">
        <v>1.161</v>
      </c>
      <c r="AE33" s="1">
        <v>1.013E-3</v>
      </c>
      <c r="AF33" s="1">
        <v>2.1667371890762332</v>
      </c>
      <c r="AG33" s="1">
        <v>1.6765129000477357</v>
      </c>
      <c r="AH33" s="1">
        <v>998.47836546394842</v>
      </c>
      <c r="AI33" s="1">
        <v>2.4500000000000002</v>
      </c>
      <c r="AJ33" s="1">
        <v>28.356481481481481</v>
      </c>
      <c r="AK33" s="1">
        <v>6.7000000000000004E-2</v>
      </c>
      <c r="AL33" s="1">
        <v>200</v>
      </c>
      <c r="AM33" s="1">
        <v>30</v>
      </c>
      <c r="AN33" s="1">
        <f>((AA33*(AB33-AC33))/((AA33+(AK33*(1+(AL33/AM33))))*AH33*AI33))</f>
        <v>1.5078337304795042E-3</v>
      </c>
      <c r="AO33" s="1">
        <f>((86400*AD33*AE33*(AF33-AG33))/AM33)/((AA33+(AK33*(1+(AL33/AM33))))*AH33*AI33)</f>
        <v>1.1060931450420589E-3</v>
      </c>
      <c r="AP33" s="1">
        <f>AN33+AO33</f>
        <v>2.6139268755215632E-3</v>
      </c>
      <c r="AQ33" s="1">
        <f>AP33*Z33</f>
        <v>21209.402667981962</v>
      </c>
      <c r="AR33" s="1">
        <v>388000</v>
      </c>
      <c r="AS33" s="1">
        <v>100</v>
      </c>
      <c r="AT33" s="1">
        <v>5</v>
      </c>
      <c r="AU33" s="1">
        <f>((AA33*(AB33-AC33))/((AA33+(AK33*(1+(AS33/AT33))))*AH33*AI33))</f>
        <v>6.1400617071726764E-4</v>
      </c>
      <c r="AV33" s="1">
        <f>((86400*AD33*AE33*(AF33-AG33))/AT33)/((AA33+(AK33*(1+(AS33/AT33))))*AH33*AI33)</f>
        <v>2.7024784074617526E-3</v>
      </c>
      <c r="AW33" s="1">
        <f>AU33+AV33</f>
        <v>3.31648457817902E-3</v>
      </c>
      <c r="AX33" s="1">
        <f>AW33*AR33</f>
        <v>1286.7960163334599</v>
      </c>
      <c r="AY33" s="1">
        <v>392000</v>
      </c>
      <c r="AZ33" s="1">
        <v>0</v>
      </c>
      <c r="BA33" s="1">
        <v>0.1</v>
      </c>
      <c r="BB33" s="1">
        <f>AY33*AZ33*BA33</f>
        <v>0</v>
      </c>
      <c r="BC33" s="1">
        <v>30000</v>
      </c>
      <c r="BD33" s="1">
        <f>BC33*W33/E33</f>
        <v>140.66822009664574</v>
      </c>
      <c r="BE33" s="1">
        <f>9325000-E33</f>
        <v>8976171.8134394623</v>
      </c>
      <c r="BF33" s="1">
        <f>AZ33*BE33</f>
        <v>0</v>
      </c>
      <c r="BG33" s="1">
        <f>AVERAGE(BF31:BF33)</f>
        <v>0</v>
      </c>
      <c r="BH33" s="1">
        <f>IF((BD33+BB33+AX33+AQ33)&lt;BG33,BD33+BB33+AX33+AQ33,BG33)</f>
        <v>0</v>
      </c>
      <c r="BI33" s="11">
        <v>168.94620000000003</v>
      </c>
      <c r="BJ33" s="1">
        <v>5053.2244212624992</v>
      </c>
      <c r="BK33" s="1">
        <v>4760.5745426197363</v>
      </c>
    </row>
    <row r="34" spans="1:63">
      <c r="A34" s="8">
        <v>39846</v>
      </c>
      <c r="B34" s="7" t="s">
        <v>90</v>
      </c>
      <c r="C34" s="1">
        <v>22.159249987962966</v>
      </c>
      <c r="D34" s="1">
        <f>1*C34-19.06222222</f>
        <v>3.0970277679629667</v>
      </c>
      <c r="E34" s="1">
        <f>-9018.7*D34^3 + 50694*D34^2 + 41936*D34-0.0000001</f>
        <v>348208.53848512581</v>
      </c>
      <c r="F34" s="1">
        <f>C34-C35</f>
        <v>6.3724435185186223E-3</v>
      </c>
      <c r="G34" s="1">
        <f>-2254.7*D34^4 + 16898*D34^3 + 20968*D34^2 + 0.8449*D34-0.0000003</f>
        <v>495651.76144202909</v>
      </c>
      <c r="H34" s="1">
        <f>G34-G33</f>
        <v>-2244.5746485132258</v>
      </c>
      <c r="I34" s="1">
        <v>1013.7833333333333</v>
      </c>
      <c r="J34" s="9">
        <v>1.2999999999999999E-3</v>
      </c>
      <c r="K34" s="1">
        <v>1.1679999999999999</v>
      </c>
      <c r="L34" s="9">
        <v>2453000</v>
      </c>
      <c r="M34" s="1">
        <v>2.0583333333333336</v>
      </c>
      <c r="N34" s="1">
        <v>16.929850386448791</v>
      </c>
      <c r="O34" s="10">
        <v>19.945833333333329</v>
      </c>
      <c r="P34" s="1">
        <f>AVERAGE(Q34:Q35)</f>
        <v>26.096549999999993</v>
      </c>
      <c r="Q34" s="1">
        <f>1.158*O34+2.676</f>
        <v>25.773274999999991</v>
      </c>
      <c r="R34" s="1">
        <f>EXP(2.3026*(((7.5*P34)/(P34+237.3)+0.7858)))</f>
        <v>33.797741751545281</v>
      </c>
      <c r="S34" s="1">
        <f>((0.622/I34)*J34*K34*L34*M34*(N34-R34))</f>
        <v>-79.342427453263326</v>
      </c>
      <c r="T34" s="1">
        <f>IF(S34&lt;0,S34,0)</f>
        <v>-79.342427453263326</v>
      </c>
      <c r="U34" s="9">
        <v>2258000</v>
      </c>
      <c r="V34" s="1">
        <f>(-T34)*E34/U34</f>
        <v>12.235478610878186</v>
      </c>
      <c r="W34" s="1">
        <f>V34*3600*24/1000</f>
        <v>1057.1453519798752</v>
      </c>
      <c r="X34" s="1">
        <v>0</v>
      </c>
      <c r="Y34" s="1">
        <f>X34*E34</f>
        <v>0</v>
      </c>
      <c r="Z34" s="1">
        <v>8114000</v>
      </c>
      <c r="AA34" s="1">
        <v>0.1</v>
      </c>
      <c r="AB34" s="1">
        <v>26.8</v>
      </c>
      <c r="AC34" s="1">
        <v>0.51705333333333259</v>
      </c>
      <c r="AD34" s="1">
        <v>1.161</v>
      </c>
      <c r="AE34" s="1">
        <v>1.013E-3</v>
      </c>
      <c r="AF34" s="1">
        <v>2.3304523349338462</v>
      </c>
      <c r="AG34" s="1">
        <v>1.6924910082457056</v>
      </c>
      <c r="AH34" s="1">
        <v>998.24479426531479</v>
      </c>
      <c r="AI34" s="1">
        <v>2.4500000000000002</v>
      </c>
      <c r="AJ34" s="1">
        <v>28.356481481481481</v>
      </c>
      <c r="AK34" s="1">
        <v>6.7000000000000004E-2</v>
      </c>
      <c r="AL34" s="1">
        <v>200</v>
      </c>
      <c r="AM34" s="1">
        <v>30</v>
      </c>
      <c r="AN34" s="1">
        <f>((AA34*(AB34-AC34))/((AA34+(AK34*(1+(AL34/AM34))))*AH34*AI34))</f>
        <v>1.75121061704696E-3</v>
      </c>
      <c r="AO34" s="1">
        <f>((86400*AD34*AE34*(AF34-AG34))/AM34)/((AA34+(AK34*(1+(AL34/AM34))))*AH34*AI34)</f>
        <v>1.4397690488078848E-3</v>
      </c>
      <c r="AP34" s="1">
        <f>AN34+AO34</f>
        <v>3.1909796658548448E-3</v>
      </c>
      <c r="AQ34" s="1">
        <f>AP34*Z34</f>
        <v>25891.609008746211</v>
      </c>
      <c r="AR34" s="1">
        <v>388000</v>
      </c>
      <c r="AS34" s="1">
        <v>100</v>
      </c>
      <c r="AT34" s="1">
        <v>5</v>
      </c>
      <c r="AU34" s="1">
        <f>((AA34*(AB34-AC34))/((AA34+(AK34*(1+(AS34/AT34))))*AH34*AI34))</f>
        <v>7.1311186595519871E-4</v>
      </c>
      <c r="AV34" s="1">
        <f>((86400*AD34*AE34*(AF34-AG34))/AT34)/((AA34+(AK34*(1+(AS34/AT34))))*AH34*AI34)</f>
        <v>3.5177369858730143E-3</v>
      </c>
      <c r="AW34" s="1">
        <f>AU34+AV34</f>
        <v>4.2308488518282127E-3</v>
      </c>
      <c r="AX34" s="1">
        <f>AW34*AR34</f>
        <v>1641.5693545093466</v>
      </c>
      <c r="AY34" s="1">
        <v>392000</v>
      </c>
      <c r="AZ34" s="1">
        <v>0</v>
      </c>
      <c r="BA34" s="1">
        <v>0.1</v>
      </c>
      <c r="BB34" s="1">
        <f>AY34*AZ34*BA34</f>
        <v>0</v>
      </c>
      <c r="BC34" s="1">
        <v>30000</v>
      </c>
      <c r="BD34" s="1">
        <f>BC34*W34/E34</f>
        <v>91.078641257244698</v>
      </c>
      <c r="BE34" s="1">
        <f>9325000-E34</f>
        <v>8976791.4615148734</v>
      </c>
      <c r="BF34" s="1">
        <f>AZ34*BE34</f>
        <v>0</v>
      </c>
      <c r="BG34" s="1">
        <f>AVERAGE(BF32:BF34)</f>
        <v>0</v>
      </c>
      <c r="BH34" s="1">
        <f>IF((BD34+BB34+AX34+AQ34)&lt;BG34,BD34+BB34+AX34+AQ34,BG34)</f>
        <v>0</v>
      </c>
      <c r="BI34" s="11">
        <v>166.42169999999984</v>
      </c>
      <c r="BJ34" s="1">
        <v>6114.4255391530869</v>
      </c>
      <c r="BK34" s="1">
        <v>4760.5745426197363</v>
      </c>
    </row>
    <row r="35" spans="1:63">
      <c r="A35" s="8">
        <v>39847</v>
      </c>
      <c r="B35" s="7" t="s">
        <v>91</v>
      </c>
      <c r="C35" s="1">
        <v>22.152877544444447</v>
      </c>
      <c r="D35" s="1">
        <f>1*C35-19.06222222</f>
        <v>3.0906553244444481</v>
      </c>
      <c r="E35" s="1">
        <f>-9018.7*D35^3 + 50694*D35^2 + 41936*D35-0.0000001</f>
        <v>347592.7231621372</v>
      </c>
      <c r="F35" s="1">
        <f>C35-C36</f>
        <v>5.0903476190455876E-3</v>
      </c>
      <c r="G35" s="1">
        <f>-2254.7*D35^4 + 16898*D35^3 + 20968*D35^2 + 0.8449*D35-0.0000003</f>
        <v>493434.7963853986</v>
      </c>
      <c r="H35" s="1">
        <f>G35-G34</f>
        <v>-2216.9650566304917</v>
      </c>
      <c r="I35" s="1">
        <v>1017.1458333333333</v>
      </c>
      <c r="J35" s="9">
        <v>1.2999999999999999E-3</v>
      </c>
      <c r="K35" s="1">
        <v>1.1679999999999999</v>
      </c>
      <c r="L35" s="9">
        <v>2453000</v>
      </c>
      <c r="M35" s="1">
        <v>1.7958333333333334</v>
      </c>
      <c r="N35" s="1">
        <v>16.518839406320833</v>
      </c>
      <c r="O35" s="10">
        <v>20.504166666666663</v>
      </c>
      <c r="P35" s="1">
        <f>AVERAGE(Q35:Q36)</f>
        <v>25.512724999999996</v>
      </c>
      <c r="Q35" s="1">
        <f>1.158*O35+2.676</f>
        <v>26.419824999999996</v>
      </c>
      <c r="R35" s="1">
        <f>EXP(2.3026*(((7.5*P35)/(P35+237.3)+0.7858)))</f>
        <v>32.649567268638357</v>
      </c>
      <c r="S35" s="1">
        <f>((0.622/I35)*J35*K35*L35*M35*(N35-R35))</f>
        <v>-65.979785060551421</v>
      </c>
      <c r="T35" s="1">
        <f>IF(S35&lt;0,S35,0)</f>
        <v>-65.979785060551421</v>
      </c>
      <c r="U35" s="9">
        <v>2258000</v>
      </c>
      <c r="V35" s="1">
        <f>(-T35)*E35/U35</f>
        <v>10.156817166895291</v>
      </c>
      <c r="W35" s="1">
        <f>V35*3600*24/1000</f>
        <v>877.5490032197531</v>
      </c>
      <c r="X35" s="1">
        <v>0</v>
      </c>
      <c r="Y35" s="1">
        <f>X35*E35</f>
        <v>0</v>
      </c>
      <c r="Z35" s="1">
        <v>8114000</v>
      </c>
      <c r="AA35" s="1">
        <v>0.1</v>
      </c>
      <c r="AB35" s="1">
        <v>22.2</v>
      </c>
      <c r="AC35" s="1">
        <v>0.5343233333333316</v>
      </c>
      <c r="AD35" s="1">
        <v>1.161</v>
      </c>
      <c r="AE35" s="1">
        <v>1.013E-3</v>
      </c>
      <c r="AF35" s="1">
        <v>2.4122609704631843</v>
      </c>
      <c r="AG35" s="1">
        <v>1.6513936560295883</v>
      </c>
      <c r="AH35" s="1">
        <v>998.12830338442495</v>
      </c>
      <c r="AI35" s="1">
        <v>2.4500000000000002</v>
      </c>
      <c r="AJ35" s="1">
        <v>28.356481481481481</v>
      </c>
      <c r="AK35" s="1">
        <v>6.7000000000000004E-2</v>
      </c>
      <c r="AL35" s="1">
        <v>200</v>
      </c>
      <c r="AM35" s="1">
        <v>30</v>
      </c>
      <c r="AN35" s="1">
        <f>((AA35*(AB35-AC35))/((AA35+(AK35*(1+(AL35/AM35))))*AH35*AI35))</f>
        <v>1.44373428036646E-3</v>
      </c>
      <c r="AO35" s="1">
        <f>((86400*AD35*AE35*(AF35-AG35))/AM35)/((AA35+(AK35*(1+(AL35/AM35))))*AH35*AI35)</f>
        <v>1.7173471426518859E-3</v>
      </c>
      <c r="AP35" s="1">
        <f>AN35+AO35</f>
        <v>3.1610814230183457E-3</v>
      </c>
      <c r="AQ35" s="1">
        <f>AP35*Z35</f>
        <v>25649.014666370858</v>
      </c>
      <c r="AR35" s="1">
        <v>388000</v>
      </c>
      <c r="AS35" s="1">
        <v>100</v>
      </c>
      <c r="AT35" s="1">
        <v>5</v>
      </c>
      <c r="AU35" s="1">
        <f>((AA35*(AB35-AC35))/((AA35+(AK35*(1+(AS35/AT35))))*AH35*AI35))</f>
        <v>5.8790418273714962E-4</v>
      </c>
      <c r="AV35" s="1">
        <f>((86400*AD35*AE35*(AF35-AG35))/AT35)/((AA35+(AK35*(1+(AS35/AT35))))*AH35*AI35)</f>
        <v>4.1959337619404411E-3</v>
      </c>
      <c r="AW35" s="1">
        <f>AU35+AV35</f>
        <v>4.7838379446775905E-3</v>
      </c>
      <c r="AX35" s="1">
        <f>AW35*AR35</f>
        <v>1856.129122534905</v>
      </c>
      <c r="AY35" s="1">
        <v>392000</v>
      </c>
      <c r="AZ35" s="1">
        <v>0</v>
      </c>
      <c r="BA35" s="1">
        <v>0.1</v>
      </c>
      <c r="BB35" s="1">
        <f>AY35*AZ35*BA35</f>
        <v>0</v>
      </c>
      <c r="BC35" s="1">
        <v>30000</v>
      </c>
      <c r="BD35" s="1">
        <f>BC35*W35/E35</f>
        <v>75.73941668598286</v>
      </c>
      <c r="BE35" s="1">
        <f>9325000-E35</f>
        <v>8977407.276837863</v>
      </c>
      <c r="BF35" s="1">
        <f>AZ35*BE35</f>
        <v>0</v>
      </c>
      <c r="BG35" s="1">
        <f>AVERAGE(BF33:BF35)</f>
        <v>0</v>
      </c>
      <c r="BH35" s="1">
        <f>IF((BD35+BB35+AX35+AQ35)&lt;BG35,BD35+BB35+AX35+AQ35,BG35)</f>
        <v>0</v>
      </c>
      <c r="BI35" s="11">
        <v>154.15379999999999</v>
      </c>
      <c r="BJ35" s="1">
        <v>6254.144396030475</v>
      </c>
      <c r="BK35" s="1">
        <v>4760.5745426197363</v>
      </c>
    </row>
    <row r="36" spans="1:63">
      <c r="A36" s="8">
        <v>39848</v>
      </c>
      <c r="B36" s="7" t="s">
        <v>92</v>
      </c>
      <c r="C36" s="1">
        <v>22.147787196825401</v>
      </c>
      <c r="D36" s="1">
        <f>1*C36-19.06222222</f>
        <v>3.0855649768254025</v>
      </c>
      <c r="E36" s="1">
        <f>-9018.7*D36^3 + 50694*D36^2 + 41936*D36-0.0000001</f>
        <v>347098.8840857842</v>
      </c>
      <c r="F36" s="1">
        <f>C36-C37</f>
        <v>5.5928912698490763E-3</v>
      </c>
      <c r="G36" s="1">
        <f>-2254.7*D36^4 + 16898*D36^3 + 20968*D36^2 + 0.8449*D36-0.0000003</f>
        <v>491666.69546861562</v>
      </c>
      <c r="H36" s="1">
        <f>G36-G35</f>
        <v>-1768.1009167829761</v>
      </c>
      <c r="I36" s="1">
        <v>1013.7666666666668</v>
      </c>
      <c r="J36" s="9">
        <v>1.2999999999999999E-3</v>
      </c>
      <c r="K36" s="1">
        <v>1.1679999999999999</v>
      </c>
      <c r="L36" s="9">
        <v>2453000</v>
      </c>
      <c r="M36" s="1">
        <v>1.9333333333333333</v>
      </c>
      <c r="N36" s="1">
        <v>15.77322713661145</v>
      </c>
      <c r="O36" s="10">
        <v>18.937499999999996</v>
      </c>
      <c r="P36" s="1">
        <f>AVERAGE(Q36:Q37)</f>
        <v>25.133962499999999</v>
      </c>
      <c r="Q36" s="1">
        <f>1.158*O36+2.676</f>
        <v>24.605624999999996</v>
      </c>
      <c r="R36" s="1">
        <f>EXP(2.3026*(((7.5*P36)/(P36+237.3)+0.7858)))</f>
        <v>31.92299677685639</v>
      </c>
      <c r="S36" s="1">
        <f>((0.622/I36)*J36*K36*L36*M36*(N36-R36))</f>
        <v>-71.352499559337616</v>
      </c>
      <c r="T36" s="1">
        <f>IF(S36&lt;0,S36,0)</f>
        <v>-71.352499559337616</v>
      </c>
      <c r="U36" s="9">
        <v>2258000</v>
      </c>
      <c r="V36" s="1">
        <f>(-T36)*E36/U36</f>
        <v>10.968278553488705</v>
      </c>
      <c r="W36" s="1">
        <f>V36*3600*24/1000</f>
        <v>947.65926702142417</v>
      </c>
      <c r="X36" s="1">
        <v>0</v>
      </c>
      <c r="Y36" s="1">
        <f>X36*E36</f>
        <v>0</v>
      </c>
      <c r="Z36" s="1">
        <v>8114000</v>
      </c>
      <c r="AA36" s="1">
        <v>0.1</v>
      </c>
      <c r="AB36" s="1">
        <v>20.7</v>
      </c>
      <c r="AC36" s="1">
        <v>-0.30301000000000022</v>
      </c>
      <c r="AD36" s="1">
        <v>1.161</v>
      </c>
      <c r="AE36" s="1">
        <v>1.013E-3</v>
      </c>
      <c r="AF36" s="1">
        <v>2.1888399004437171</v>
      </c>
      <c r="AG36" s="1">
        <v>1.5768767449446612</v>
      </c>
      <c r="AH36" s="1">
        <v>998.44682486282011</v>
      </c>
      <c r="AI36" s="1">
        <v>2.4500000000000002</v>
      </c>
      <c r="AJ36" s="1">
        <v>28.356481481481481</v>
      </c>
      <c r="AK36" s="1">
        <v>6.7000000000000004E-2</v>
      </c>
      <c r="AL36" s="1">
        <v>200</v>
      </c>
      <c r="AM36" s="1">
        <v>30</v>
      </c>
      <c r="AN36" s="1">
        <f>((AA36*(AB36-AC36))/((AA36+(AK36*(1+(AL36/AM36))))*AH36*AI36))</f>
        <v>1.3991297164426318E-3</v>
      </c>
      <c r="AO36" s="1">
        <f>((86400*AD36*AE36*(AF36-AG36))/AM36)/((AA36+(AK36*(1+(AL36/AM36))))*AH36*AI36)</f>
        <v>1.3808161878936262E-3</v>
      </c>
      <c r="AP36" s="1">
        <f>AN36+AO36</f>
        <v>2.779945904336258E-3</v>
      </c>
      <c r="AQ36" s="1">
        <f>AP36*Z36</f>
        <v>22556.481067784396</v>
      </c>
      <c r="AR36" s="1">
        <v>388000</v>
      </c>
      <c r="AS36" s="1">
        <v>100</v>
      </c>
      <c r="AT36" s="1">
        <v>5</v>
      </c>
      <c r="AU36" s="1">
        <f>((AA36*(AB36-AC36))/((AA36+(AK36*(1+(AS36/AT36))))*AH36*AI36))</f>
        <v>5.6974072284248737E-4</v>
      </c>
      <c r="AV36" s="1">
        <f>((86400*AD36*AE36*(AF36-AG36))/AT36)/((AA36+(AK36*(1+(AS36/AT36))))*AH36*AI36)</f>
        <v>3.3736995380387064E-3</v>
      </c>
      <c r="AW36" s="1">
        <f>AU36+AV36</f>
        <v>3.9434402608811937E-3</v>
      </c>
      <c r="AX36" s="1">
        <f>AW36*AR36</f>
        <v>1530.0548212219032</v>
      </c>
      <c r="AY36" s="1">
        <v>392000</v>
      </c>
      <c r="AZ36" s="1">
        <v>0</v>
      </c>
      <c r="BA36" s="1">
        <v>0.1</v>
      </c>
      <c r="BB36" s="1">
        <f>AY36*AZ36*BA36</f>
        <v>0</v>
      </c>
      <c r="BC36" s="1">
        <v>30000</v>
      </c>
      <c r="BD36" s="1">
        <f>BC36*W36/E36</f>
        <v>81.906855118601911</v>
      </c>
      <c r="BE36" s="1">
        <f>9325000-E36</f>
        <v>8977901.1159142163</v>
      </c>
      <c r="BF36" s="1">
        <f>AZ36*BE36</f>
        <v>0</v>
      </c>
      <c r="BG36" s="1">
        <f>AVERAGE(BF34:BF36)</f>
        <v>0</v>
      </c>
      <c r="BH36" s="1">
        <f>IF((BD36+BB36+AX36+AQ36)&lt;BG36,BD36+BB36+AX36+AQ36,BG36)</f>
        <v>0</v>
      </c>
      <c r="BI36" s="11">
        <v>153.97559999999993</v>
      </c>
      <c r="BJ36" s="1">
        <v>5734.9917923812882</v>
      </c>
      <c r="BK36" s="1">
        <v>4760.5745426197363</v>
      </c>
    </row>
    <row r="37" spans="1:63">
      <c r="A37" s="8">
        <v>39849</v>
      </c>
      <c r="B37" s="7" t="s">
        <v>93</v>
      </c>
      <c r="C37" s="1">
        <v>22.142194305555552</v>
      </c>
      <c r="D37" s="1">
        <f>1*C37-19.06222222</f>
        <v>3.0799720855555535</v>
      </c>
      <c r="E37" s="1">
        <f>-9018.7*D37^3 + 50694*D37^2 + 41936*D37-0.0000001</f>
        <v>346554.33193619119</v>
      </c>
      <c r="F37" s="1">
        <f>C37-C38</f>
        <v>3.7917499999977622E-3</v>
      </c>
      <c r="G37" s="1">
        <f>-2254.7*D37^4 + 16898*D37^3 + 20968*D37^2 + 0.8449*D37-0.0000003</f>
        <v>489726.94266671099</v>
      </c>
      <c r="H37" s="1">
        <f>G37-G36</f>
        <v>-1939.7528019046295</v>
      </c>
      <c r="I37" s="1">
        <v>1013.8583333333332</v>
      </c>
      <c r="J37" s="9">
        <v>1.2999999999999999E-3</v>
      </c>
      <c r="K37" s="1">
        <v>1.1679999999999999</v>
      </c>
      <c r="L37" s="9">
        <v>2453000</v>
      </c>
      <c r="M37" s="1">
        <v>2.3083333333333331</v>
      </c>
      <c r="N37" s="1">
        <v>16.984108858360354</v>
      </c>
      <c r="O37" s="10">
        <v>19.850000000000005</v>
      </c>
      <c r="P37" s="1">
        <f>AVERAGE(Q37:Q38)</f>
        <v>25.819112499999999</v>
      </c>
      <c r="Q37" s="1">
        <f>1.158*O37+2.676</f>
        <v>25.662300000000002</v>
      </c>
      <c r="R37" s="1">
        <f>EXP(2.3026*(((7.5*P37)/(P37+237.3)+0.7858)))</f>
        <v>33.247807959496051</v>
      </c>
      <c r="S37" s="1">
        <f>((0.622/I37)*J37*K37*L37*M37*(N37-R37))</f>
        <v>-85.785661904676715</v>
      </c>
      <c r="T37" s="1">
        <f>IF(S37&lt;0,S37,0)</f>
        <v>-85.785661904676715</v>
      </c>
      <c r="U37" s="9">
        <v>2258000</v>
      </c>
      <c r="V37" s="1">
        <f>(-T37)*E37/U37</f>
        <v>13.166250111195396</v>
      </c>
      <c r="W37" s="1">
        <f>V37*3600*24/1000</f>
        <v>1137.5640096072823</v>
      </c>
      <c r="X37" s="1">
        <v>0</v>
      </c>
      <c r="Y37" s="1">
        <f>X37*E37</f>
        <v>0</v>
      </c>
      <c r="Z37" s="1">
        <v>8114000</v>
      </c>
      <c r="AA37" s="1">
        <v>0.1</v>
      </c>
      <c r="AB37" s="1">
        <v>21.9</v>
      </c>
      <c r="AC37" s="1">
        <v>2.0410000000002856E-2</v>
      </c>
      <c r="AD37" s="1">
        <v>1.161</v>
      </c>
      <c r="AE37" s="1">
        <v>1.013E-3</v>
      </c>
      <c r="AF37" s="1">
        <v>2.3166572798940765</v>
      </c>
      <c r="AG37" s="1">
        <v>1.6979167313890335</v>
      </c>
      <c r="AH37" s="1">
        <v>998.26445982049211</v>
      </c>
      <c r="AI37" s="1">
        <v>2.4500000000000002</v>
      </c>
      <c r="AJ37" s="1">
        <v>28.356481481481481</v>
      </c>
      <c r="AK37" s="1">
        <v>6.7000000000000004E-2</v>
      </c>
      <c r="AL37" s="1">
        <v>200</v>
      </c>
      <c r="AM37" s="1">
        <v>30</v>
      </c>
      <c r="AN37" s="1">
        <f>((AA37*(AB37-AC37))/((AA37+(AK37*(1+(AL37/AM37))))*AH37*AI37))</f>
        <v>1.4577899494932869E-3</v>
      </c>
      <c r="AO37" s="1">
        <f>((86400*AD37*AE37*(AF37-AG37))/AM37)/((AA37+(AK37*(1+(AL37/AM37))))*AH37*AI37)</f>
        <v>1.3963635479520959E-3</v>
      </c>
      <c r="AP37" s="1">
        <f>AN37+AO37</f>
        <v>2.8541534974453825E-3</v>
      </c>
      <c r="AQ37" s="1">
        <f>AP37*Z37</f>
        <v>23158.601478271834</v>
      </c>
      <c r="AR37" s="1">
        <v>388000</v>
      </c>
      <c r="AS37" s="1">
        <v>100</v>
      </c>
      <c r="AT37" s="1">
        <v>5</v>
      </c>
      <c r="AU37" s="1">
        <f>((AA37*(AB37-AC37))/((AA37+(AK37*(1+(AS37/AT37))))*AH37*AI37))</f>
        <v>5.936278029234995E-4</v>
      </c>
      <c r="AV37" s="1">
        <f>((86400*AD37*AE37*(AF37-AG37))/AT37)/((AA37+(AK37*(1+(AS37/AT37))))*AH37*AI37)</f>
        <v>3.4116858550495136E-3</v>
      </c>
      <c r="AW37" s="1">
        <f>AU37+AV37</f>
        <v>4.0053136579730128E-3</v>
      </c>
      <c r="AX37" s="1">
        <f>AW37*AR37</f>
        <v>1554.061699293529</v>
      </c>
      <c r="AY37" s="1">
        <v>392000</v>
      </c>
      <c r="AZ37" s="1">
        <v>0</v>
      </c>
      <c r="BA37" s="1">
        <v>0.1</v>
      </c>
      <c r="BB37" s="1">
        <f>AY37*AZ37*BA37</f>
        <v>0</v>
      </c>
      <c r="BC37" s="1">
        <v>30000</v>
      </c>
      <c r="BD37" s="1">
        <f>BC37*W37/E37</f>
        <v>98.474949360904361</v>
      </c>
      <c r="BE37" s="1">
        <f>9325000-E37</f>
        <v>8978445.6680638082</v>
      </c>
      <c r="BF37" s="1">
        <f>AZ37*BE37</f>
        <v>0</v>
      </c>
      <c r="BG37" s="1">
        <f>AVERAGE(BF35:BF37)</f>
        <v>0</v>
      </c>
      <c r="BH37" s="1">
        <f>IF((BD37+BB37+AX37+AQ37)&lt;BG37,BD37+BB37+AX37+AQ37,BG37)</f>
        <v>0</v>
      </c>
      <c r="BI37" s="11">
        <v>152.86499999999987</v>
      </c>
      <c r="BJ37" s="1">
        <v>5715.6283349170835</v>
      </c>
      <c r="BK37" s="1">
        <v>4760.5745426197363</v>
      </c>
    </row>
    <row r="38" spans="1:63">
      <c r="A38" s="8">
        <v>39850</v>
      </c>
      <c r="B38" s="7" t="s">
        <v>94</v>
      </c>
      <c r="C38" s="1">
        <v>22.138402555555555</v>
      </c>
      <c r="D38" s="1">
        <f>1*C38-19.06222222</f>
        <v>3.0761803355555557</v>
      </c>
      <c r="E38" s="1">
        <f>-9018.7*D38^3 + 50694*D38^2 + 41936*D38-0.0000001</f>
        <v>346183.98602332996</v>
      </c>
      <c r="F38" s="1">
        <f>C38-C39</f>
        <v>5.4077550505056138E-3</v>
      </c>
      <c r="G38" s="1">
        <f>-2254.7*D38^4 + 16898*D38^3 + 20968*D38^2 + 0.8449*D38-0.0000003</f>
        <v>488413.60496645566</v>
      </c>
      <c r="H38" s="1">
        <f>G38-G37</f>
        <v>-1313.3377002553316</v>
      </c>
      <c r="I38" s="1">
        <v>1016.7416666666663</v>
      </c>
      <c r="J38" s="9">
        <v>1.2999999999999999E-3</v>
      </c>
      <c r="K38" s="1">
        <v>1.1679999999999999</v>
      </c>
      <c r="L38" s="9">
        <v>2453000</v>
      </c>
      <c r="M38" s="1">
        <v>2.5041666666666669</v>
      </c>
      <c r="N38" s="1">
        <v>16.878575178527054</v>
      </c>
      <c r="O38" s="10">
        <v>20.12083333333333</v>
      </c>
      <c r="P38" s="1">
        <f>AVERAGE(Q38:Q39)</f>
        <v>25.946974999999998</v>
      </c>
      <c r="Q38" s="1">
        <f>1.158*O38+2.676</f>
        <v>25.975924999999997</v>
      </c>
      <c r="R38" s="1">
        <f>EXP(2.3026*(((7.5*P38)/(P38+237.3)+0.7858)))</f>
        <v>33.500279055407297</v>
      </c>
      <c r="S38" s="1">
        <f>((0.622/I38)*J38*K38*L38*M38*(N38-R38))</f>
        <v>-94.842343717052572</v>
      </c>
      <c r="T38" s="1">
        <f>IF(S38&lt;0,S38,0)</f>
        <v>-94.842343717052572</v>
      </c>
      <c r="U38" s="9">
        <v>2258000</v>
      </c>
      <c r="V38" s="1">
        <f>(-T38)*E38/U38</f>
        <v>14.540699996352517</v>
      </c>
      <c r="W38" s="1">
        <f>V38*3600*24/1000</f>
        <v>1256.3164796848573</v>
      </c>
      <c r="X38" s="1">
        <v>0</v>
      </c>
      <c r="Y38" s="1">
        <f>X38*E38</f>
        <v>0</v>
      </c>
      <c r="Z38" s="1">
        <v>8114000</v>
      </c>
      <c r="AA38" s="1">
        <v>0.1</v>
      </c>
      <c r="AB38" s="1">
        <v>23.4</v>
      </c>
      <c r="AC38" s="1">
        <v>0.13449666666666527</v>
      </c>
      <c r="AD38" s="1">
        <v>1.161</v>
      </c>
      <c r="AE38" s="1">
        <v>1.013E-3</v>
      </c>
      <c r="AF38" s="1">
        <v>2.355828744586399</v>
      </c>
      <c r="AG38" s="1">
        <v>1.6873623383100085</v>
      </c>
      <c r="AH38" s="1">
        <v>998.20863373139241</v>
      </c>
      <c r="AI38" s="1">
        <v>2.4500000000000002</v>
      </c>
      <c r="AJ38" s="1">
        <v>28.356481481481481</v>
      </c>
      <c r="AK38" s="1">
        <v>6.7000000000000004E-2</v>
      </c>
      <c r="AL38" s="1">
        <v>200</v>
      </c>
      <c r="AM38" s="1">
        <v>30</v>
      </c>
      <c r="AN38" s="1">
        <f>((AA38*(AB38-AC38))/((AA38+(AK38*(1+(AL38/AM38))))*AH38*AI38))</f>
        <v>1.5502170624249044E-3</v>
      </c>
      <c r="AO38" s="1">
        <f>((86400*AD38*AE38*(AF38-AG38))/AM38)/((AA38+(AK38*(1+(AL38/AM38))))*AH38*AI38)</f>
        <v>1.5086684197944476E-3</v>
      </c>
      <c r="AP38" s="1">
        <f>AN38+AO38</f>
        <v>3.058885482219352E-3</v>
      </c>
      <c r="AQ38" s="1">
        <f>AP38*Z38</f>
        <v>24819.796802727822</v>
      </c>
      <c r="AR38" s="1">
        <v>388000</v>
      </c>
      <c r="AS38" s="1">
        <v>100</v>
      </c>
      <c r="AT38" s="1">
        <v>5</v>
      </c>
      <c r="AU38" s="1">
        <f>((AA38*(AB38-AC38))/((AA38+(AK38*(1+(AS38/AT38))))*AH38*AI38))</f>
        <v>6.3126512097417588E-4</v>
      </c>
      <c r="AV38" s="1">
        <f>((86400*AD38*AE38*(AF38-AG38))/AT38)/((AA38+(AK38*(1+(AS38/AT38))))*AH38*AI38)</f>
        <v>3.6860763912960558E-3</v>
      </c>
      <c r="AW38" s="1">
        <f>AU38+AV38</f>
        <v>4.317341512270232E-3</v>
      </c>
      <c r="AX38" s="1">
        <f>AW38*AR38</f>
        <v>1675.1285067608501</v>
      </c>
      <c r="AY38" s="1">
        <v>392000</v>
      </c>
      <c r="AZ38" s="1">
        <v>0</v>
      </c>
      <c r="BA38" s="1">
        <v>0.1</v>
      </c>
      <c r="BB38" s="1">
        <f>AY38*AZ38*BA38</f>
        <v>0</v>
      </c>
      <c r="BC38" s="1">
        <v>30000</v>
      </c>
      <c r="BD38" s="1">
        <f>BC38*W38/E38</f>
        <v>108.87128207023925</v>
      </c>
      <c r="BE38" s="1">
        <f>9325000-E38</f>
        <v>8978816.0139766708</v>
      </c>
      <c r="BF38" s="1">
        <f>AZ38*BE38</f>
        <v>0</v>
      </c>
      <c r="BG38" s="1">
        <f>AVERAGE(BF36:BF38)</f>
        <v>0</v>
      </c>
      <c r="BH38" s="1">
        <f>IF((BD38+BB38+AX38+AQ38)&lt;BG38,BD38+BB38+AX38+AQ38,BG38)</f>
        <v>0</v>
      </c>
      <c r="BI38" s="11">
        <v>153.68850000000012</v>
      </c>
      <c r="BJ38" s="1">
        <v>4971.2842631902113</v>
      </c>
      <c r="BK38" s="1">
        <v>4760.5745426197363</v>
      </c>
    </row>
    <row r="39" spans="1:63">
      <c r="A39" s="8">
        <v>39851</v>
      </c>
      <c r="B39" s="7" t="s">
        <v>95</v>
      </c>
      <c r="C39" s="1">
        <v>22.132994800505049</v>
      </c>
      <c r="D39" s="1">
        <f>1*C39-19.06222222</f>
        <v>3.0707725805050501</v>
      </c>
      <c r="E39" s="1">
        <f>-9018.7*D39^3 + 50694*D39^2 + 41936*D39-0.0000001</f>
        <v>345654.18460205942</v>
      </c>
      <c r="F39" s="1">
        <f>C39-C40</f>
        <v>3.8899909812357691E-3</v>
      </c>
      <c r="G39" s="1">
        <f>-2254.7*D39^4 + 16898*D39^3 + 20968*D39^2 + 0.8449*D39-0.0000003</f>
        <v>486542.96956142725</v>
      </c>
      <c r="H39" s="1">
        <f>G39-G38</f>
        <v>-1870.6354050284135</v>
      </c>
      <c r="I39" s="1">
        <v>1015.65</v>
      </c>
      <c r="J39" s="9">
        <v>1.2999999999999999E-3</v>
      </c>
      <c r="K39" s="1">
        <v>1.1679999999999999</v>
      </c>
      <c r="L39" s="9">
        <v>2453000</v>
      </c>
      <c r="M39" s="1">
        <v>2.3166666666666669</v>
      </c>
      <c r="N39" s="1">
        <v>17.090735325494215</v>
      </c>
      <c r="O39" s="10">
        <v>20.070833333333336</v>
      </c>
      <c r="P39" s="1">
        <f>AVERAGE(Q39:Q40)</f>
        <v>25.715375000000002</v>
      </c>
      <c r="Q39" s="1">
        <f>1.158*O39+2.676</f>
        <v>25.918025</v>
      </c>
      <c r="R39" s="1">
        <f>EXP(2.3026*(((7.5*P39)/(P39+237.3)+0.7858)))</f>
        <v>33.044193078697397</v>
      </c>
      <c r="S39" s="1">
        <f>((0.622/I39)*J39*K39*L39*M39*(N39-R39))</f>
        <v>-84.304048601402982</v>
      </c>
      <c r="T39" s="1">
        <f>IF(S39&lt;0,S39,0)</f>
        <v>-84.304048601402982</v>
      </c>
      <c r="U39" s="9">
        <v>2258000</v>
      </c>
      <c r="V39" s="1">
        <f>(-T39)*E39/U39</f>
        <v>12.905246757294213</v>
      </c>
      <c r="W39" s="1">
        <f>V39*3600*24/1000</f>
        <v>1115.0133198302201</v>
      </c>
      <c r="X39" s="1">
        <v>0</v>
      </c>
      <c r="Y39" s="1">
        <f>X39*E39</f>
        <v>0</v>
      </c>
      <c r="Z39" s="1">
        <v>8114000</v>
      </c>
      <c r="AA39" s="1">
        <v>0.1</v>
      </c>
      <c r="AB39" s="1">
        <v>28.4</v>
      </c>
      <c r="AC39" s="1">
        <v>0.16380333333333519</v>
      </c>
      <c r="AD39" s="1">
        <v>1.161</v>
      </c>
      <c r="AE39" s="1">
        <v>1.013E-3</v>
      </c>
      <c r="AF39" s="1">
        <v>2.3485538057220534</v>
      </c>
      <c r="AG39" s="1">
        <v>1.708572893662794</v>
      </c>
      <c r="AH39" s="1">
        <v>998.21899816462997</v>
      </c>
      <c r="AI39" s="1">
        <v>2.4500000000000002</v>
      </c>
      <c r="AJ39" s="1">
        <v>28.356481481481481</v>
      </c>
      <c r="AK39" s="1">
        <v>6.7000000000000004E-2</v>
      </c>
      <c r="AL39" s="1">
        <v>200</v>
      </c>
      <c r="AM39" s="1">
        <v>30</v>
      </c>
      <c r="AN39" s="1">
        <f>((AA39*(AB39-AC39))/((AA39+(AK39*(1+(AL39/AM39))))*AH39*AI39))</f>
        <v>1.8814026389064413E-3</v>
      </c>
      <c r="AO39" s="1">
        <f>((86400*AD39*AE39*(AF39-AG39))/AM39)/((AA39+(AK39*(1+(AL39/AM39))))*AH39*AI39)</f>
        <v>1.444364230301101E-3</v>
      </c>
      <c r="AP39" s="1">
        <f>AN39+AO39</f>
        <v>3.3257668692075423E-3</v>
      </c>
      <c r="AQ39" s="1">
        <f>AP39*Z39</f>
        <v>26985.272376749999</v>
      </c>
      <c r="AR39" s="1">
        <v>388000</v>
      </c>
      <c r="AS39" s="1">
        <v>100</v>
      </c>
      <c r="AT39" s="1">
        <v>5</v>
      </c>
      <c r="AU39" s="1">
        <f>((AA39*(AB39-AC39))/((AA39+(AK39*(1+(AS39/AT39))))*AH39*AI39))</f>
        <v>7.661274625584513E-4</v>
      </c>
      <c r="AV39" s="1">
        <f>((86400*AD39*AE39*(AF39-AG39))/AT39)/((AA39+(AK39*(1+(AS39/AT39))))*AH39*AI39)</f>
        <v>3.5289642309015612E-3</v>
      </c>
      <c r="AW39" s="1">
        <f>AU39+AV39</f>
        <v>4.2950916934600125E-3</v>
      </c>
      <c r="AX39" s="1">
        <f>AW39*AR39</f>
        <v>1666.4955770624849</v>
      </c>
      <c r="AY39" s="1">
        <v>392000</v>
      </c>
      <c r="AZ39" s="1">
        <v>0</v>
      </c>
      <c r="BA39" s="1">
        <v>0.1</v>
      </c>
      <c r="BB39" s="1">
        <f>AY39*AZ39*BA39</f>
        <v>0</v>
      </c>
      <c r="BC39" s="1">
        <v>30000</v>
      </c>
      <c r="BD39" s="1">
        <f>BC39*W39/E39</f>
        <v>96.774178022513965</v>
      </c>
      <c r="BE39" s="1">
        <f>9325000-E39</f>
        <v>8979345.8153979406</v>
      </c>
      <c r="BF39" s="1">
        <f>AZ39*BE39</f>
        <v>0</v>
      </c>
      <c r="BG39" s="1">
        <f>AVERAGE(BF37:BF39)</f>
        <v>0</v>
      </c>
      <c r="BH39" s="1">
        <f>IF((BD39+BB39+AX39+AQ39)&lt;BG39,BD39+BB39+AX39+AQ39,BG39)</f>
        <v>0</v>
      </c>
      <c r="BI39" s="11">
        <v>146.2257000000001</v>
      </c>
      <c r="BJ39" s="1">
        <v>5662.4223278179297</v>
      </c>
      <c r="BK39" s="1">
        <v>4760.5745426197363</v>
      </c>
    </row>
    <row r="40" spans="1:63">
      <c r="A40" s="8">
        <v>39852</v>
      </c>
      <c r="B40" s="7" t="s">
        <v>96</v>
      </c>
      <c r="C40" s="1">
        <v>22.129104809523813</v>
      </c>
      <c r="D40" s="1">
        <f>1*C40-19.06222222</f>
        <v>3.0668825895238143</v>
      </c>
      <c r="E40" s="1">
        <f>-9018.7*D40^3 + 50694*D40^2 + 41936*D40-0.0000001</f>
        <v>345271.90760366467</v>
      </c>
      <c r="F40" s="1">
        <f>C40-C41</f>
        <v>2.5492261904744851E-3</v>
      </c>
      <c r="G40" s="1">
        <f>-2254.7*D40^4 + 16898*D40^3 + 20968*D40^2 + 0.8449*D40-0.0000003</f>
        <v>485199.1290664298</v>
      </c>
      <c r="H40" s="1">
        <f>G40-G39</f>
        <v>-1343.8404949974502</v>
      </c>
      <c r="I40" s="1">
        <v>1017.6541666666668</v>
      </c>
      <c r="J40" s="9">
        <v>1.2999999999999999E-3</v>
      </c>
      <c r="K40" s="1">
        <v>1.1679999999999999</v>
      </c>
      <c r="L40" s="9">
        <v>2453000</v>
      </c>
      <c r="M40" s="1">
        <v>2.3291666666666666</v>
      </c>
      <c r="N40" s="1">
        <v>17.241323605100607</v>
      </c>
      <c r="O40" s="10">
        <v>19.720833333333335</v>
      </c>
      <c r="P40" s="1">
        <f>AVERAGE(Q40:Q41)</f>
        <v>25.848062500000005</v>
      </c>
      <c r="Q40" s="1">
        <f>1.158*O40+2.676</f>
        <v>25.512725000000003</v>
      </c>
      <c r="R40" s="1">
        <f>EXP(2.3026*(((7.5*P40)/(P40+237.3)+0.7858)))</f>
        <v>33.304825521152395</v>
      </c>
      <c r="S40" s="1">
        <f>((0.622/I40)*J40*K40*L40*M40*(N40-R40))</f>
        <v>-85.175503298080983</v>
      </c>
      <c r="T40" s="1">
        <f>IF(S40&lt;0,S40,0)</f>
        <v>-85.175503298080983</v>
      </c>
      <c r="U40" s="9">
        <v>2258000</v>
      </c>
      <c r="V40" s="1">
        <f>(-T40)*E40/U40</f>
        <v>13.024228744389127</v>
      </c>
      <c r="W40" s="1">
        <f>V40*3600*24/1000</f>
        <v>1125.2933635152206</v>
      </c>
      <c r="X40" s="1">
        <v>0</v>
      </c>
      <c r="Y40" s="1">
        <f>X40*E40</f>
        <v>0</v>
      </c>
      <c r="Z40" s="1">
        <v>8114000</v>
      </c>
      <c r="AA40" s="1">
        <v>0.1</v>
      </c>
      <c r="AB40" s="1">
        <v>28</v>
      </c>
      <c r="AC40" s="1">
        <v>-0.11042333333333286</v>
      </c>
      <c r="AD40" s="1">
        <v>1.161</v>
      </c>
      <c r="AE40" s="1">
        <v>1.013E-3</v>
      </c>
      <c r="AF40" s="1">
        <v>2.2981769610021066</v>
      </c>
      <c r="AG40" s="1">
        <v>1.72363272075158</v>
      </c>
      <c r="AH40" s="1">
        <v>998.29081212968856</v>
      </c>
      <c r="AI40" s="1">
        <v>2.4500000000000002</v>
      </c>
      <c r="AJ40" s="1">
        <v>28.356481481481481</v>
      </c>
      <c r="AK40" s="1">
        <v>6.7000000000000004E-2</v>
      </c>
      <c r="AL40" s="1">
        <v>200</v>
      </c>
      <c r="AM40" s="1">
        <v>30</v>
      </c>
      <c r="AN40" s="1">
        <f>((AA40*(AB40-AC40))/((AA40+(AK40*(1+(AL40/AM40))))*AH40*AI40))</f>
        <v>1.8728875115445248E-3</v>
      </c>
      <c r="AO40" s="1">
        <f>((86400*AD40*AE40*(AF40-AG40))/AM40)/((AA40+(AK40*(1+(AL40/AM40))))*AH40*AI40)</f>
        <v>1.2965878150000632E-3</v>
      </c>
      <c r="AP40" s="1">
        <f>AN40+AO40</f>
        <v>3.169475326544588E-3</v>
      </c>
      <c r="AQ40" s="1">
        <f>AP40*Z40</f>
        <v>25717.122799582787</v>
      </c>
      <c r="AR40" s="1">
        <v>388000</v>
      </c>
      <c r="AS40" s="1">
        <v>100</v>
      </c>
      <c r="AT40" s="1">
        <v>5</v>
      </c>
      <c r="AU40" s="1">
        <f>((AA40*(AB40-AC40))/((AA40+(AK40*(1+(AS40/AT40))))*AH40*AI40))</f>
        <v>7.6266001078378019E-4</v>
      </c>
      <c r="AV40" s="1">
        <f>((86400*AD40*AE40*(AF40-AG40))/AT40)/((AA40+(AK40*(1+(AS40/AT40))))*AH40*AI40)</f>
        <v>3.167907322382371E-3</v>
      </c>
      <c r="AW40" s="1">
        <f>AU40+AV40</f>
        <v>3.9305673331661512E-3</v>
      </c>
      <c r="AX40" s="1">
        <f>AW40*AR40</f>
        <v>1525.0601252684667</v>
      </c>
      <c r="AY40" s="1">
        <v>392000</v>
      </c>
      <c r="AZ40" s="1">
        <v>0</v>
      </c>
      <c r="BA40" s="1">
        <v>0.1</v>
      </c>
      <c r="BB40" s="1">
        <f>AY40*AZ40*BA40</f>
        <v>0</v>
      </c>
      <c r="BC40" s="1">
        <v>30000</v>
      </c>
      <c r="BD40" s="1">
        <f>BC40*W40/E40</f>
        <v>97.774537001162926</v>
      </c>
      <c r="BE40" s="1">
        <f>9325000-E40</f>
        <v>8979728.0923963357</v>
      </c>
      <c r="BF40" s="1">
        <f>AZ40*BE40</f>
        <v>0</v>
      </c>
      <c r="BG40" s="1">
        <f>AVERAGE(BF38:BF40)</f>
        <v>0</v>
      </c>
      <c r="BH40" s="1">
        <f>IF((BD40+BB40+AX40+AQ40)&lt;BG40,BD40+BB40+AX40+AQ40,BG40)</f>
        <v>0</v>
      </c>
      <c r="BI40" s="11">
        <v>137.31840000000005</v>
      </c>
      <c r="BJ40" s="1">
        <v>5116.4400741019663</v>
      </c>
      <c r="BK40" s="1">
        <v>4760.5745426197363</v>
      </c>
    </row>
    <row r="41" spans="1:63">
      <c r="A41" s="8">
        <v>39853</v>
      </c>
      <c r="B41" s="7" t="s">
        <v>97</v>
      </c>
      <c r="C41" s="1">
        <v>22.126555583333339</v>
      </c>
      <c r="D41" s="1">
        <f>1*C41-19.06222222</f>
        <v>3.0643333633333398</v>
      </c>
      <c r="E41" s="1">
        <f>-9018.7*D41^3 + 50694*D41^2 + 41936*D41-0.0000001</f>
        <v>345020.86003637582</v>
      </c>
      <c r="F41" s="1">
        <f>C41-C42</f>
        <v>3.8390750000019125E-3</v>
      </c>
      <c r="G41" s="1">
        <f>-2254.7*D41^4 + 16898*D41^3 + 20968*D41^2 + 0.8449*D41-0.0000003</f>
        <v>484319.27796679811</v>
      </c>
      <c r="H41" s="1">
        <f>G41-G40</f>
        <v>-879.85109963169089</v>
      </c>
      <c r="I41" s="1">
        <v>1014.5124999999997</v>
      </c>
      <c r="J41" s="9">
        <v>1.2999999999999999E-3</v>
      </c>
      <c r="K41" s="1">
        <v>1.1679999999999999</v>
      </c>
      <c r="L41" s="9">
        <v>2453000</v>
      </c>
      <c r="M41" s="1">
        <v>1.5208333333333333</v>
      </c>
      <c r="N41" s="1">
        <v>18.823821415299424</v>
      </c>
      <c r="O41" s="10">
        <v>20.300000000000004</v>
      </c>
      <c r="P41" s="1">
        <f>AVERAGE(Q41:Q42)</f>
        <v>27.782887500000001</v>
      </c>
      <c r="Q41" s="1">
        <f>1.158*O41+2.676</f>
        <v>26.183400000000006</v>
      </c>
      <c r="R41" s="1">
        <f>EXP(2.3026*(((7.5*P41)/(P41+237.3)+0.7858)))</f>
        <v>37.314054897739361</v>
      </c>
      <c r="S41" s="1">
        <f>((0.622/I41)*J41*K41*L41*M41*(N41-R41))</f>
        <v>-64.215629384023146</v>
      </c>
      <c r="T41" s="1">
        <f>IF(S41&lt;0,S41,0)</f>
        <v>-64.215629384023146</v>
      </c>
      <c r="U41" s="9">
        <v>2258000</v>
      </c>
      <c r="V41" s="1">
        <f>(-T41)*E41/U41</f>
        <v>9.8121043746026722</v>
      </c>
      <c r="W41" s="1">
        <f>V41*3600*24/1000</f>
        <v>847.76581796567098</v>
      </c>
      <c r="X41" s="1">
        <v>0</v>
      </c>
      <c r="Y41" s="1">
        <f>X41*E41</f>
        <v>0</v>
      </c>
      <c r="Z41" s="1">
        <v>8114000</v>
      </c>
      <c r="AA41" s="1">
        <v>0.1</v>
      </c>
      <c r="AB41" s="1">
        <v>17.899999999999999</v>
      </c>
      <c r="AC41" s="1">
        <v>0.12403000000000099</v>
      </c>
      <c r="AD41" s="1">
        <v>1.161</v>
      </c>
      <c r="AE41" s="1">
        <v>1.013E-3</v>
      </c>
      <c r="AF41" s="1">
        <v>2.3820593372779202</v>
      </c>
      <c r="AG41" s="1">
        <v>1.8818268764495569</v>
      </c>
      <c r="AH41" s="1">
        <v>998.17127923339183</v>
      </c>
      <c r="AI41" s="1">
        <v>2.4500000000000002</v>
      </c>
      <c r="AJ41" s="1">
        <v>28.356481481481481</v>
      </c>
      <c r="AK41" s="1">
        <v>6.7000000000000004E-2</v>
      </c>
      <c r="AL41" s="1">
        <v>200</v>
      </c>
      <c r="AM41" s="1">
        <v>30</v>
      </c>
      <c r="AN41" s="1">
        <f>((AA41*(AB41-AC41))/((AA41+(AK41*(1+(AL41/AM41))))*AH41*AI41))</f>
        <v>1.1844851516685231E-3</v>
      </c>
      <c r="AO41" s="1">
        <f>((86400*AD41*AE41*(AF41-AG41))/AM41)/((AA41+(AK41*(1+(AL41/AM41))))*AH41*AI41)</f>
        <v>1.1290218201625635E-3</v>
      </c>
      <c r="AP41" s="1">
        <f>AN41+AO41</f>
        <v>2.3135069718310869E-3</v>
      </c>
      <c r="AQ41" s="1">
        <f>AP41*Z41</f>
        <v>18771.79556943744</v>
      </c>
      <c r="AR41" s="1">
        <v>388000</v>
      </c>
      <c r="AS41" s="1">
        <v>100</v>
      </c>
      <c r="AT41" s="1">
        <v>5</v>
      </c>
      <c r="AU41" s="1">
        <f>((AA41*(AB41-AC41))/((AA41+(AK41*(1+(AS41/AT41))))*AH41*AI41))</f>
        <v>4.8233513917756061E-4</v>
      </c>
      <c r="AV41" s="1">
        <f>((86400*AD41*AE41*(AF41-AG41))/AT41)/((AA41+(AK41*(1+(AS41/AT41))))*AH41*AI41)</f>
        <v>2.7584992314788051E-3</v>
      </c>
      <c r="AW41" s="1">
        <f>AU41+AV41</f>
        <v>3.2408343706563656E-3</v>
      </c>
      <c r="AX41" s="1">
        <f>AW41*AR41</f>
        <v>1257.4437358146699</v>
      </c>
      <c r="AY41" s="1">
        <v>392000</v>
      </c>
      <c r="AZ41" s="1">
        <v>0</v>
      </c>
      <c r="BA41" s="1">
        <v>0.1</v>
      </c>
      <c r="BB41" s="1">
        <f>AY41*AZ41*BA41</f>
        <v>0</v>
      </c>
      <c r="BC41" s="1">
        <v>30000</v>
      </c>
      <c r="BD41" s="1">
        <f>BC41*W41/E41</f>
        <v>73.714309726921172</v>
      </c>
      <c r="BE41" s="1">
        <f>9325000-E41</f>
        <v>8979979.139963625</v>
      </c>
      <c r="BF41" s="1">
        <f>AZ41*BE41</f>
        <v>0</v>
      </c>
      <c r="BG41" s="1">
        <f>AVERAGE(BF39:BF41)</f>
        <v>0</v>
      </c>
      <c r="BH41" s="1">
        <f>IF((BD41+BB41+AX41+AQ41)&lt;BG41,BD41+BB41+AX41+AQ41,BG41)</f>
        <v>0</v>
      </c>
      <c r="BI41" s="11">
        <v>141.23699999999999</v>
      </c>
      <c r="BJ41" s="1">
        <v>4933.8968242857563</v>
      </c>
      <c r="BK41" s="1">
        <v>4760.5745426197363</v>
      </c>
    </row>
    <row r="42" spans="1:63">
      <c r="A42" s="8">
        <v>39854</v>
      </c>
      <c r="B42" s="7" t="s">
        <v>98</v>
      </c>
      <c r="C42" s="1">
        <v>22.122716508333337</v>
      </c>
      <c r="D42" s="1">
        <f>1*C42-19.06222222</f>
        <v>3.0604942883333379</v>
      </c>
      <c r="E42" s="1">
        <f>-9018.7*D42^3 + 50694*D42^2 + 41936*D42-0.0000001</f>
        <v>344641.99848289875</v>
      </c>
      <c r="F42" s="1">
        <f>C42-C43</f>
        <v>3.5800702380974769E-3</v>
      </c>
      <c r="G42" s="1">
        <f>-2254.7*D42^4 + 16898*D42^3 + 20968*D42^2 + 0.8449*D42-0.0000003</f>
        <v>482995.45172657934</v>
      </c>
      <c r="H42" s="1">
        <f>G42-G41</f>
        <v>-1323.8262402187684</v>
      </c>
      <c r="I42" s="1">
        <v>1010.2250000000004</v>
      </c>
      <c r="J42" s="9">
        <v>1.2999999999999999E-3</v>
      </c>
      <c r="K42" s="1">
        <v>1.1679999999999999</v>
      </c>
      <c r="L42" s="9">
        <v>2453000</v>
      </c>
      <c r="M42" s="1">
        <v>3.4083333333333345</v>
      </c>
      <c r="N42" s="1">
        <v>24.119350023699628</v>
      </c>
      <c r="O42" s="10">
        <v>23.0625</v>
      </c>
      <c r="P42" s="1">
        <f>AVERAGE(Q42:Q43)</f>
        <v>29.763550000000002</v>
      </c>
      <c r="Q42" s="1">
        <f>1.158*O42+2.676</f>
        <v>29.382374999999996</v>
      </c>
      <c r="R42" s="1">
        <f>EXP(2.3026*(((7.5*P42)/(P42+237.3)+0.7858)))</f>
        <v>41.847192590446852</v>
      </c>
      <c r="S42" s="1">
        <f>((0.622/I42)*J42*K42*L42*M42*(N42-R42))</f>
        <v>-138.5651334760631</v>
      </c>
      <c r="T42" s="1">
        <f>IF(S42&lt;0,S42,0)</f>
        <v>-138.5651334760631</v>
      </c>
      <c r="U42" s="9">
        <v>2258000</v>
      </c>
      <c r="V42" s="1">
        <f>(-T42)*E42/U42</f>
        <v>21.149408556793624</v>
      </c>
      <c r="W42" s="1">
        <f>V42*3600*24/1000</f>
        <v>1827.3088993069694</v>
      </c>
      <c r="X42" s="1">
        <v>5.0000000000000001E-3</v>
      </c>
      <c r="Y42" s="1">
        <f>X42*E42</f>
        <v>1723.2099924144939</v>
      </c>
      <c r="Z42" s="1">
        <v>8114000</v>
      </c>
      <c r="AA42" s="1">
        <v>0.1</v>
      </c>
      <c r="AB42" s="1">
        <v>13.5</v>
      </c>
      <c r="AC42" s="1">
        <v>1.1424366666666643</v>
      </c>
      <c r="AD42" s="1">
        <v>1.161</v>
      </c>
      <c r="AE42" s="1">
        <v>1.013E-3</v>
      </c>
      <c r="AF42" s="1">
        <v>2.8200755693562098</v>
      </c>
      <c r="AG42" s="1">
        <v>2.4111646117995593</v>
      </c>
      <c r="AH42" s="1">
        <v>997.55359121508013</v>
      </c>
      <c r="AI42" s="1">
        <v>2.4500000000000002</v>
      </c>
      <c r="AJ42" s="1">
        <v>28.356481481481481</v>
      </c>
      <c r="AK42" s="1">
        <v>6.7000000000000004E-2</v>
      </c>
      <c r="AL42" s="1">
        <v>200</v>
      </c>
      <c r="AM42" s="1">
        <v>30</v>
      </c>
      <c r="AN42" s="1">
        <f>((AA42*(AB42-AC42))/((AA42+(AK42*(1+(AL42/AM42))))*AH42*AI42))</f>
        <v>8.2394455931365806E-4</v>
      </c>
      <c r="AO42" s="1">
        <f>((86400*AD42*AE42*(AF42-AG42))/AM42)/((AA42+(AK42*(1+(AL42/AM42))))*AH42*AI42)</f>
        <v>9.2348117477308075E-4</v>
      </c>
      <c r="AP42" s="1">
        <f>AN42+AO42</f>
        <v>1.7474257340867388E-3</v>
      </c>
      <c r="AQ42" s="1">
        <f>AP42*Z42</f>
        <v>14178.612406379798</v>
      </c>
      <c r="AR42" s="1">
        <v>388000</v>
      </c>
      <c r="AS42" s="1">
        <v>100</v>
      </c>
      <c r="AT42" s="1">
        <v>5</v>
      </c>
      <c r="AU42" s="1">
        <f>((AA42*(AB42-AC42))/((AA42+(AK42*(1+(AS42/AT42))))*AH42*AI42))</f>
        <v>3.3551911826950779E-4</v>
      </c>
      <c r="AV42" s="1">
        <f>((86400*AD42*AE42*(AF42-AG42))/AT42)/((AA42+(AK42*(1+(AS42/AT42))))*AH42*AI42)</f>
        <v>2.2563090149399366E-3</v>
      </c>
      <c r="AW42" s="1">
        <f>AU42+AV42</f>
        <v>2.5918281332094444E-3</v>
      </c>
      <c r="AX42" s="1">
        <f>AW42*AR42</f>
        <v>1005.6293156852644</v>
      </c>
      <c r="AY42" s="1">
        <v>392000</v>
      </c>
      <c r="AZ42" s="1">
        <v>5.0000000000000001E-3</v>
      </c>
      <c r="BA42" s="1">
        <v>0.1</v>
      </c>
      <c r="BB42" s="1">
        <f>AY42*AZ42*BA42</f>
        <v>196</v>
      </c>
      <c r="BC42" s="1">
        <v>30000</v>
      </c>
      <c r="BD42" s="1">
        <f>BC42*W42/E42</f>
        <v>159.0614818290326</v>
      </c>
      <c r="BE42" s="1">
        <f>9325000-E42</f>
        <v>8980358.0015171021</v>
      </c>
      <c r="BF42" s="1">
        <f>AZ42*BE42</f>
        <v>44901.790007585514</v>
      </c>
      <c r="BG42" s="1">
        <f>AVERAGE(BF40:BF42)</f>
        <v>14967.263335861839</v>
      </c>
      <c r="BH42" s="1">
        <f>IF((BD42+BB42+AX42+AQ42)&lt;BG42,BD42+BB42+AX42+AQ42,BG42)</f>
        <v>14967.263335861839</v>
      </c>
      <c r="BI42" s="11">
        <v>122.79960000000004</v>
      </c>
      <c r="BJ42" s="1">
        <v>4659.6822442974408</v>
      </c>
      <c r="BK42" s="1">
        <v>3317.1553109711485</v>
      </c>
    </row>
    <row r="43" spans="1:63">
      <c r="A43" s="8">
        <v>39855</v>
      </c>
      <c r="B43" s="7" t="s">
        <v>99</v>
      </c>
      <c r="C43" s="1">
        <v>22.119136438095239</v>
      </c>
      <c r="D43" s="1">
        <f>1*C43-19.06222222</f>
        <v>3.0569142180952404</v>
      </c>
      <c r="E43" s="1">
        <f>-9018.7*D43^3 + 50694*D43^2 + 41936*D43-0.0000001</f>
        <v>344287.84401344549</v>
      </c>
      <c r="F43" s="1">
        <f>C43-C44</f>
        <v>1.7475333333329957E-3</v>
      </c>
      <c r="G43" s="1">
        <f>-2254.7*D43^4 + 16898*D43^3 + 20968*D43^2 + 0.8449*D43-0.0000003</f>
        <v>481762.25008876348</v>
      </c>
      <c r="H43" s="1">
        <f>G43-G42</f>
        <v>-1233.2016378158587</v>
      </c>
      <c r="I43" s="1">
        <v>1011.6874999999999</v>
      </c>
      <c r="J43" s="9">
        <v>1.2999999999999999E-3</v>
      </c>
      <c r="K43" s="1">
        <v>1.1679999999999999</v>
      </c>
      <c r="L43" s="9">
        <v>2453000</v>
      </c>
      <c r="M43" s="1">
        <v>1.6291666666666664</v>
      </c>
      <c r="N43" s="1">
        <v>23.775418261146328</v>
      </c>
      <c r="O43" s="10">
        <v>23.720833333333342</v>
      </c>
      <c r="P43" s="1">
        <f>AVERAGE(Q43:Q44)</f>
        <v>29.946900000000003</v>
      </c>
      <c r="Q43" s="1">
        <f>1.158*O43+2.676</f>
        <v>30.144725000000008</v>
      </c>
      <c r="R43" s="1">
        <f>EXP(2.3026*(((7.5*P43)/(P43+237.3)+0.7858)))</f>
        <v>42.290072014993456</v>
      </c>
      <c r="S43" s="1">
        <f>((0.622/I43)*J43*K43*L43*M43*(N43-R43))</f>
        <v>-69.073085155230331</v>
      </c>
      <c r="T43" s="1">
        <f>IF(S43&lt;0,S43,0)</f>
        <v>-69.073085155230331</v>
      </c>
      <c r="U43" s="9">
        <v>2258000</v>
      </c>
      <c r="V43" s="1">
        <f>(-T43)*E43/U43</f>
        <v>10.531897062644543</v>
      </c>
      <c r="W43" s="1">
        <f>V43*3600*24/1000</f>
        <v>909.95590621248846</v>
      </c>
      <c r="X43" s="1">
        <v>1E-3</v>
      </c>
      <c r="Y43" s="1">
        <f>X43*E43</f>
        <v>344.28784401344552</v>
      </c>
      <c r="Z43" s="1">
        <v>8114000</v>
      </c>
      <c r="AA43" s="1">
        <v>0.1</v>
      </c>
      <c r="AB43" s="1">
        <v>16.100000000000001</v>
      </c>
      <c r="AC43" s="1">
        <v>1.0147433333333351</v>
      </c>
      <c r="AD43" s="1">
        <v>1.161</v>
      </c>
      <c r="AE43" s="1">
        <v>1.013E-3</v>
      </c>
      <c r="AF43" s="1">
        <v>2.9342824222372919</v>
      </c>
      <c r="AG43" s="1">
        <v>2.3767687620122064</v>
      </c>
      <c r="AH43" s="1">
        <v>997.39510377180238</v>
      </c>
      <c r="AI43" s="1">
        <v>2.4500000000000002</v>
      </c>
      <c r="AJ43" s="1">
        <v>28.356481481481481</v>
      </c>
      <c r="AK43" s="1">
        <v>6.7000000000000004E-2</v>
      </c>
      <c r="AL43" s="1">
        <v>200</v>
      </c>
      <c r="AM43" s="1">
        <v>30</v>
      </c>
      <c r="AN43" s="1">
        <f>((AA43*(AB43-AC43))/((AA43+(AK43*(1+(AL43/AM43))))*AH43*AI43))</f>
        <v>1.0059742258289842E-3</v>
      </c>
      <c r="AO43" s="1">
        <f>((86400*AD43*AE43*(AF43-AG43))/AM43)/((AA43+(AK43*(1+(AL43/AM43))))*AH43*AI43)</f>
        <v>1.2592843778918151E-3</v>
      </c>
      <c r="AP43" s="1">
        <f>AN43+AO43</f>
        <v>2.2652586037207991E-3</v>
      </c>
      <c r="AQ43" s="1">
        <f>AP43*Z43</f>
        <v>18380.308310590564</v>
      </c>
      <c r="AR43" s="1">
        <v>388000</v>
      </c>
      <c r="AS43" s="1">
        <v>100</v>
      </c>
      <c r="AT43" s="1">
        <v>5</v>
      </c>
      <c r="AU43" s="1">
        <f>((AA43*(AB43-AC43))/((AA43+(AK43*(1+(AS43/AT43))))*AH43*AI43))</f>
        <v>4.0964356331589464E-4</v>
      </c>
      <c r="AV43" s="1">
        <f>((86400*AD43*AE43*(AF43-AG43))/AT43)/((AA43+(AK43*(1+(AS43/AT43))))*AH43*AI43)</f>
        <v>3.0767651489035596E-3</v>
      </c>
      <c r="AW43" s="1">
        <f>AU43+AV43</f>
        <v>3.4864087122194543E-3</v>
      </c>
      <c r="AX43" s="1">
        <f>AW43*AR43</f>
        <v>1352.7265803411483</v>
      </c>
      <c r="AY43" s="1">
        <v>392000</v>
      </c>
      <c r="AZ43" s="1">
        <v>1E-3</v>
      </c>
      <c r="BA43" s="1">
        <v>0.1</v>
      </c>
      <c r="BB43" s="1">
        <f>AY43*AZ43*BA43</f>
        <v>39.200000000000003</v>
      </c>
      <c r="BC43" s="1">
        <v>30000</v>
      </c>
      <c r="BD43" s="1">
        <f>BC43*W43/E43</f>
        <v>79.290273127704609</v>
      </c>
      <c r="BE43" s="1">
        <f>9325000-E43</f>
        <v>8980712.1559865549</v>
      </c>
      <c r="BF43" s="1">
        <f>AZ43*BE43</f>
        <v>8980.7121559865554</v>
      </c>
      <c r="BG43" s="1">
        <f>AVERAGE(BF41:BF43)</f>
        <v>17960.834054524024</v>
      </c>
      <c r="BH43" s="1">
        <f>IF((BD43+BB43+AX43+AQ43)&lt;BG43,BD43+BB43+AX43+AQ43,BG43)</f>
        <v>17960.834054524024</v>
      </c>
      <c r="BI43" s="11">
        <v>115.97580000000012</v>
      </c>
      <c r="BJ43" s="1">
        <v>3359.9575488806058</v>
      </c>
      <c r="BK43" s="1">
        <v>2576.4481732637901</v>
      </c>
    </row>
    <row r="44" spans="1:63">
      <c r="A44" s="8">
        <v>39856</v>
      </c>
      <c r="B44" s="7" t="s">
        <v>100</v>
      </c>
      <c r="C44" s="1">
        <v>22.117388904761906</v>
      </c>
      <c r="D44" s="1">
        <f>1*C44-19.06222222</f>
        <v>3.0551666847619074</v>
      </c>
      <c r="E44" s="1">
        <f>-9018.7*D44^3 + 50694*D44^2 + 41936*D44-0.0000001</f>
        <v>344114.67300950212</v>
      </c>
      <c r="F44" s="1">
        <f>C44-C45</f>
        <v>-3.4600188988093805E-2</v>
      </c>
      <c r="G44" s="1">
        <f>-2254.7*D44^4 + 16898*D44^3 + 20968*D44^2 + 0.8449*D44-0.0000003</f>
        <v>481160.7503989226</v>
      </c>
      <c r="H44" s="1">
        <f>G44-G43</f>
        <v>-601.49968984088628</v>
      </c>
      <c r="I44" s="1">
        <v>1006.2124999999999</v>
      </c>
      <c r="J44" s="9">
        <v>1.2999999999999999E-3</v>
      </c>
      <c r="K44" s="1">
        <v>1.1679999999999999</v>
      </c>
      <c r="L44" s="9">
        <v>2453000</v>
      </c>
      <c r="M44" s="1">
        <v>3.808333333333334</v>
      </c>
      <c r="N44" s="1">
        <v>24.081835858092994</v>
      </c>
      <c r="O44" s="10">
        <v>23.379166666666666</v>
      </c>
      <c r="P44" s="1">
        <f>AVERAGE(Q44:Q45)</f>
        <v>26.998824999999997</v>
      </c>
      <c r="Q44" s="1">
        <f>1.158*O44+2.676</f>
        <v>29.749074999999998</v>
      </c>
      <c r="R44" s="1">
        <f>EXP(2.3026*(((7.5*P44)/(P44+237.3)+0.7858)))</f>
        <v>35.641412893171108</v>
      </c>
      <c r="S44" s="1">
        <f>((0.622/I44)*J44*K44*L44*M44*(N44-R44))</f>
        <v>-101.35876665340108</v>
      </c>
      <c r="T44" s="1">
        <f>IF(S44&lt;0,S44,0)</f>
        <v>-101.35876665340108</v>
      </c>
      <c r="U44" s="9">
        <v>2258000</v>
      </c>
      <c r="V44" s="1">
        <f>(-T44)*E44/U44</f>
        <v>15.446872827095458</v>
      </c>
      <c r="W44" s="1">
        <f>V44*3600*24/1000</f>
        <v>1334.6098122610476</v>
      </c>
      <c r="X44" s="1">
        <v>4.0000000000000001E-3</v>
      </c>
      <c r="Y44" s="1">
        <f>X44*E44</f>
        <v>1376.4586920380084</v>
      </c>
      <c r="Z44" s="1">
        <v>8114000</v>
      </c>
      <c r="AA44" s="1">
        <v>0.1</v>
      </c>
      <c r="AB44" s="1">
        <v>12.3</v>
      </c>
      <c r="AC44" s="1">
        <v>0.38360333333333207</v>
      </c>
      <c r="AD44" s="1">
        <v>1.161</v>
      </c>
      <c r="AE44" s="1">
        <v>1.013E-3</v>
      </c>
      <c r="AF44" s="1">
        <v>2.8745166924432484</v>
      </c>
      <c r="AG44" s="1">
        <v>2.4074077299212204</v>
      </c>
      <c r="AH44" s="1">
        <v>997.47788785659736</v>
      </c>
      <c r="AI44" s="1">
        <v>2.4500000000000002</v>
      </c>
      <c r="AJ44" s="1">
        <v>28.356481481481481</v>
      </c>
      <c r="AK44" s="1">
        <v>6.7000000000000004E-2</v>
      </c>
      <c r="AL44" s="1">
        <v>200</v>
      </c>
      <c r="AM44" s="1">
        <v>30</v>
      </c>
      <c r="AN44" s="1">
        <f>((AA44*(AB44-AC44))/((AA44+(AK44*(1+(AL44/AM44))))*AH44*AI44))</f>
        <v>7.9458992880030387E-4</v>
      </c>
      <c r="AO44" s="1">
        <f>((86400*AD44*AE44*(AF44-AG44))/AM44)/((AA44+(AK44*(1+(AL44/AM44))))*AH44*AI44)</f>
        <v>1.054995137535128E-3</v>
      </c>
      <c r="AP44" s="1">
        <f>AN44+AO44</f>
        <v>1.8495850663354319E-3</v>
      </c>
      <c r="AQ44" s="1">
        <f>AP44*Z44</f>
        <v>15007.533228245695</v>
      </c>
      <c r="AR44" s="1">
        <v>388000</v>
      </c>
      <c r="AS44" s="1">
        <v>100</v>
      </c>
      <c r="AT44" s="1">
        <v>5</v>
      </c>
      <c r="AU44" s="1">
        <f>((AA44*(AB44-AC44))/((AA44+(AK44*(1+(AS44/AT44))))*AH44*AI44))</f>
        <v>3.2356559586847142E-4</v>
      </c>
      <c r="AV44" s="1">
        <f>((86400*AD44*AE44*(AF44-AG44))/AT44)/((AA44+(AK44*(1+(AS44/AT44))))*AH44*AI44)</f>
        <v>2.577632446187353E-3</v>
      </c>
      <c r="AW44" s="1">
        <f>AU44+AV44</f>
        <v>2.9011980420558243E-3</v>
      </c>
      <c r="AX44" s="1">
        <f>AW44*AR44</f>
        <v>1125.6648403176598</v>
      </c>
      <c r="AY44" s="1">
        <v>392000</v>
      </c>
      <c r="AZ44" s="1">
        <v>4.0000000000000001E-3</v>
      </c>
      <c r="BA44" s="1">
        <v>0.1</v>
      </c>
      <c r="BB44" s="1">
        <f>AY44*AZ44*BA44</f>
        <v>156.80000000000001</v>
      </c>
      <c r="BC44" s="1">
        <v>30000</v>
      </c>
      <c r="BD44" s="1">
        <f>BC44*W44/E44</f>
        <v>116.35160459061809</v>
      </c>
      <c r="BE44" s="1">
        <f>9325000-E44</f>
        <v>8980885.3269904982</v>
      </c>
      <c r="BF44" s="1">
        <f>AZ44*BE44</f>
        <v>35923.54130796199</v>
      </c>
      <c r="BG44" s="1">
        <f>AVERAGE(BF42:BF44)</f>
        <v>29935.347823844688</v>
      </c>
      <c r="BH44" s="1">
        <f>IF((BD44+BB44+AX44+AQ44)&lt;BG44,BD44+BB44+AX44+AQ44,BG44)</f>
        <v>16406.349673153971</v>
      </c>
      <c r="BI44" s="11">
        <v>151.20450000000011</v>
      </c>
      <c r="BJ44" s="1">
        <v>3822.6052551467983</v>
      </c>
      <c r="BK44" s="1">
        <v>3028.0521855289512</v>
      </c>
    </row>
    <row r="45" spans="1:63">
      <c r="A45" s="8">
        <v>39857</v>
      </c>
      <c r="B45" s="7" t="s">
        <v>101</v>
      </c>
      <c r="C45" s="1">
        <v>22.15198909375</v>
      </c>
      <c r="D45" s="1">
        <f>1*C45-19.06222222</f>
        <v>3.0897668737500013</v>
      </c>
      <c r="E45" s="1">
        <f>-9018.7*D45^3 + 50694*D45^2 + 41936*D45-0.0000001</f>
        <v>347506.65301354689</v>
      </c>
      <c r="F45" s="1">
        <f>C45-C46</f>
        <v>9.6184017857225967E-4</v>
      </c>
      <c r="G45" s="1">
        <f>-2254.7*D45^4 + 16898*D45^3 + 20968*D45^2 + 0.8449*D45-0.0000003</f>
        <v>493126.01749095216</v>
      </c>
      <c r="H45" s="1">
        <f>G45-G44</f>
        <v>11965.267092029564</v>
      </c>
      <c r="I45" s="1">
        <v>1009.9666666666667</v>
      </c>
      <c r="J45" s="9">
        <v>1.2999999999999999E-3</v>
      </c>
      <c r="K45" s="1">
        <v>1.1679999999999999</v>
      </c>
      <c r="L45" s="9">
        <v>2453000</v>
      </c>
      <c r="M45" s="1">
        <v>4.291666666666667</v>
      </c>
      <c r="N45" s="1">
        <v>15.7943171982843</v>
      </c>
      <c r="O45" s="10">
        <v>18.629166666666666</v>
      </c>
      <c r="P45" s="1">
        <f>AVERAGE(Q45:Q46)</f>
        <v>22.026662499999997</v>
      </c>
      <c r="Q45" s="1">
        <f>1.158*O45+2.676</f>
        <v>24.248574999999995</v>
      </c>
      <c r="R45" s="1">
        <f>EXP(2.3026*(((7.5*P45)/(P45+237.3)+0.7858)))</f>
        <v>26.475457423593465</v>
      </c>
      <c r="S45" s="1">
        <f>((0.622/I45)*J45*K45*L45*M45*(N45-R45))</f>
        <v>-105.15034143673685</v>
      </c>
      <c r="T45" s="1">
        <f>IF(S45&lt;0,S45,0)</f>
        <v>-105.15034143673685</v>
      </c>
      <c r="U45" s="9">
        <v>2258000</v>
      </c>
      <c r="V45" s="1">
        <f>(-T45)*E45/U45</f>
        <v>16.182658643008015</v>
      </c>
      <c r="W45" s="1">
        <f>V45*3600*24/1000</f>
        <v>1398.1817067558923</v>
      </c>
      <c r="X45" s="1">
        <v>2.4199999999999999E-2</v>
      </c>
      <c r="Y45" s="1">
        <f>X45*E45</f>
        <v>8409.6610029278345</v>
      </c>
      <c r="Z45" s="1">
        <v>8114000</v>
      </c>
      <c r="AA45" s="1">
        <v>0.1</v>
      </c>
      <c r="AB45" s="1">
        <v>18.3</v>
      </c>
      <c r="AC45" s="1">
        <v>-1.7929400000000013</v>
      </c>
      <c r="AD45" s="1">
        <v>1.161</v>
      </c>
      <c r="AE45" s="1">
        <v>1.013E-3</v>
      </c>
      <c r="AF45" s="1">
        <v>2.1470679557044914</v>
      </c>
      <c r="AG45" s="1">
        <v>1.5789895590910115</v>
      </c>
      <c r="AH45" s="1">
        <v>998.50642822005818</v>
      </c>
      <c r="AI45" s="1">
        <v>2.4500000000000002</v>
      </c>
      <c r="AJ45" s="1">
        <v>28.356481481481481</v>
      </c>
      <c r="AK45" s="1">
        <v>6.7000000000000004E-2</v>
      </c>
      <c r="AL45" s="1">
        <v>200</v>
      </c>
      <c r="AM45" s="1">
        <v>30</v>
      </c>
      <c r="AN45" s="1">
        <f>((AA45*(AB45-AC45))/((AA45+(AK45*(1+(AL45/AM45))))*AH45*AI45))</f>
        <v>1.3384248891573252E-3</v>
      </c>
      <c r="AO45" s="1">
        <f>((86400*AD45*AE45*(AF45-AG45))/AM45)/((AA45+(AK45*(1+(AL45/AM45))))*AH45*AI45)</f>
        <v>1.2817193575700475E-3</v>
      </c>
      <c r="AP45" s="1">
        <f>AN45+AO45</f>
        <v>2.6201442467273725E-3</v>
      </c>
      <c r="AQ45" s="1">
        <f>AP45*Z45</f>
        <v>21259.850417945901</v>
      </c>
      <c r="AR45" s="1">
        <v>388000</v>
      </c>
      <c r="AS45" s="1">
        <v>100</v>
      </c>
      <c r="AT45" s="1">
        <v>5</v>
      </c>
      <c r="AU45" s="1">
        <f>((AA45*(AB45-AC45))/((AA45+(AK45*(1+(AS45/AT45))))*AH45*AI45))</f>
        <v>5.4502106191962733E-4</v>
      </c>
      <c r="AV45" s="1">
        <f>((86400*AD45*AE45*(AF45-AG45))/AT45)/((AA45+(AK45*(1+(AS45/AT45))))*AH45*AI45)</f>
        <v>3.1315797442421456E-3</v>
      </c>
      <c r="AW45" s="1">
        <f>AU45+AV45</f>
        <v>3.6766008061617731E-3</v>
      </c>
      <c r="AX45" s="1">
        <f>AW45*AR45</f>
        <v>1426.521112790768</v>
      </c>
      <c r="AY45" s="1">
        <v>392000</v>
      </c>
      <c r="AZ45" s="1">
        <v>2.4199999999999999E-2</v>
      </c>
      <c r="BA45" s="1">
        <v>0.1</v>
      </c>
      <c r="BB45" s="1">
        <f>AY45*AZ45*BA45</f>
        <v>948.64</v>
      </c>
      <c r="BC45" s="1">
        <v>30000</v>
      </c>
      <c r="BD45" s="1">
        <f>BC45*W45/E45</f>
        <v>120.70402347388037</v>
      </c>
      <c r="BE45" s="1">
        <f>9325000-E45</f>
        <v>8977493.346986454</v>
      </c>
      <c r="BF45" s="1">
        <f>AZ45*BE45</f>
        <v>217255.33899707219</v>
      </c>
      <c r="BG45" s="1">
        <f>AVERAGE(BF43:BF45)</f>
        <v>87386.530820340253</v>
      </c>
      <c r="BH45" s="1">
        <f>IF((BD45+BB45+AX45+AQ45)&lt;BG45,BD45+BB45+AX45+AQ45,BG45)</f>
        <v>23755.71555421055</v>
      </c>
      <c r="BI45" s="11">
        <v>849.66569999999979</v>
      </c>
      <c r="BJ45" s="1">
        <v>1134.3794357080333</v>
      </c>
      <c r="BK45" s="1">
        <v>5238.5015315656547</v>
      </c>
    </row>
    <row r="46" spans="1:63">
      <c r="A46" s="8">
        <v>39858</v>
      </c>
      <c r="B46" s="7" t="s">
        <v>102</v>
      </c>
      <c r="C46" s="1">
        <v>22.151027253571428</v>
      </c>
      <c r="D46" s="1">
        <f>1*C46-19.06222222</f>
        <v>3.088805033571429</v>
      </c>
      <c r="E46" s="1">
        <f>-9018.7*D46^3 + 50694*D46^2 + 41936*D46-0.0000001</f>
        <v>347413.41457996127</v>
      </c>
      <c r="F46" s="1">
        <f>C46-C47</f>
        <v>1.5168910714251638E-3</v>
      </c>
      <c r="G46" s="1">
        <f>-2254.7*D46^4 + 16898*D46^3 + 20968*D46^2 + 0.8449*D46-0.0000003</f>
        <v>492791.81848827243</v>
      </c>
      <c r="H46" s="1">
        <f>G46-G45</f>
        <v>-334.19900267972844</v>
      </c>
      <c r="I46" s="1">
        <v>1019.2875000000003</v>
      </c>
      <c r="J46" s="9">
        <v>1.2999999999999999E-3</v>
      </c>
      <c r="K46" s="1">
        <v>1.1679999999999999</v>
      </c>
      <c r="L46" s="9">
        <v>2453000</v>
      </c>
      <c r="M46" s="1">
        <v>2.1</v>
      </c>
      <c r="N46" s="1">
        <v>12.776918343565582</v>
      </c>
      <c r="O46" s="10">
        <v>14.791666666666664</v>
      </c>
      <c r="P46" s="1">
        <f>AVERAGE(Q46:Q47)</f>
        <v>20.7673375</v>
      </c>
      <c r="Q46" s="1">
        <f>1.158*O46+2.676</f>
        <v>19.804749999999999</v>
      </c>
      <c r="R46" s="1">
        <f>EXP(2.3026*(((7.5*P46)/(P46+237.3)+0.7858)))</f>
        <v>24.510554835694247</v>
      </c>
      <c r="S46" s="1">
        <f>((0.622/I46)*J46*K46*L46*M46*(N46-R46))</f>
        <v>-56.005329163243012</v>
      </c>
      <c r="T46" s="1">
        <f>IF(S46&lt;0,S46,0)</f>
        <v>-56.005329163243012</v>
      </c>
      <c r="U46" s="9">
        <v>2258000</v>
      </c>
      <c r="V46" s="1">
        <f>(-T46)*E46/U46</f>
        <v>8.6169187950739321</v>
      </c>
      <c r="W46" s="1">
        <f>V46*3600*24/1000</f>
        <v>744.50178389438781</v>
      </c>
      <c r="X46" s="1">
        <v>0</v>
      </c>
      <c r="Y46" s="1">
        <f>X46*E46</f>
        <v>0</v>
      </c>
      <c r="Z46" s="1">
        <v>8114000</v>
      </c>
      <c r="AA46" s="1">
        <v>0.1</v>
      </c>
      <c r="AB46" s="1">
        <v>10.4</v>
      </c>
      <c r="AC46" s="1">
        <v>-2.6820833333333356</v>
      </c>
      <c r="AD46" s="1">
        <v>1.161</v>
      </c>
      <c r="AE46" s="1">
        <v>1.013E-3</v>
      </c>
      <c r="AF46" s="1">
        <v>1.6826070939818185</v>
      </c>
      <c r="AG46" s="1">
        <v>1.2773792188478641</v>
      </c>
      <c r="AH46" s="1">
        <v>999.15967431456681</v>
      </c>
      <c r="AI46" s="1">
        <v>2.4500000000000002</v>
      </c>
      <c r="AJ46" s="1">
        <v>28.356481481481481</v>
      </c>
      <c r="AK46" s="1">
        <v>6.7000000000000004E-2</v>
      </c>
      <c r="AL46" s="1">
        <v>200</v>
      </c>
      <c r="AM46" s="1">
        <v>30</v>
      </c>
      <c r="AN46" s="1">
        <f>((AA46*(AB46-AC46))/((AA46+(AK46*(1+(AL46/AM46))))*AH46*AI46))</f>
        <v>8.7085007857024932E-4</v>
      </c>
      <c r="AO46" s="1">
        <f>((86400*AD46*AE46*(AF46-AG46))/AM46)/((AA46+(AK46*(1+(AL46/AM46))))*AH46*AI46)</f>
        <v>9.1369226690591037E-4</v>
      </c>
      <c r="AP46" s="1">
        <f>AN46+AO46</f>
        <v>1.7845423454761597E-3</v>
      </c>
      <c r="AQ46" s="1">
        <f>AP46*Z46</f>
        <v>14479.77659119356</v>
      </c>
      <c r="AR46" s="1">
        <v>388000</v>
      </c>
      <c r="AS46" s="1">
        <v>100</v>
      </c>
      <c r="AT46" s="1">
        <v>5</v>
      </c>
      <c r="AU46" s="1">
        <f>((AA46*(AB46-AC46))/((AA46+(AK46*(1+(AS46/AT46))))*AH46*AI46))</f>
        <v>3.5461955201234884E-4</v>
      </c>
      <c r="AV46" s="1">
        <f>((86400*AD46*AE46*(AF46-AG46))/AT46)/((AA46+(AK46*(1+(AS46/AT46))))*AH46*AI46)</f>
        <v>2.2323921212658009E-3</v>
      </c>
      <c r="AW46" s="1">
        <f>AU46+AV46</f>
        <v>2.5870116732781495E-3</v>
      </c>
      <c r="AX46" s="1">
        <f>AW46*AR46</f>
        <v>1003.7605292319221</v>
      </c>
      <c r="AY46" s="1">
        <v>392000</v>
      </c>
      <c r="AZ46" s="1">
        <v>0</v>
      </c>
      <c r="BA46" s="1">
        <v>0.1</v>
      </c>
      <c r="BB46" s="1">
        <f>AY46*AZ46*BA46</f>
        <v>0</v>
      </c>
      <c r="BC46" s="1">
        <v>30000</v>
      </c>
      <c r="BD46" s="1">
        <f>BC46*W46/E46</f>
        <v>64.289554114759028</v>
      </c>
      <c r="BE46" s="1">
        <f>9325000-E46</f>
        <v>8977586.5854200386</v>
      </c>
      <c r="BF46" s="1">
        <f>AZ46*BE46</f>
        <v>0</v>
      </c>
      <c r="BG46" s="1">
        <f>AVERAGE(BF44:BF46)</f>
        <v>84392.960101678051</v>
      </c>
      <c r="BH46" s="1">
        <f>IF((BD46+BB46+AX46+AQ46)&lt;BG46,BD46+BB46+AX46+AQ46,BG46)</f>
        <v>15547.826674540242</v>
      </c>
      <c r="BI46" s="11">
        <v>321.2036999999998</v>
      </c>
      <c r="BJ46" s="1">
        <v>6667.5027418384661</v>
      </c>
      <c r="BK46" s="1">
        <v>6756.6018230531254</v>
      </c>
    </row>
    <row r="47" spans="1:63">
      <c r="A47" s="8">
        <v>39859</v>
      </c>
      <c r="B47" s="7" t="s">
        <v>103</v>
      </c>
      <c r="C47" s="1">
        <v>22.149510362500003</v>
      </c>
      <c r="D47" s="1">
        <f>1*C47-19.06222222</f>
        <v>3.0872881425000038</v>
      </c>
      <c r="E47" s="1">
        <f>-9018.7*D47^3 + 50694*D47^2 + 41936*D47-0.0000001</f>
        <v>347266.24727323552</v>
      </c>
      <c r="F47" s="1">
        <f>C47-C48</f>
        <v>2.9105215909126514E-3</v>
      </c>
      <c r="G47" s="1">
        <f>-2254.7*D47^4 + 16898*D47^3 + 20968*D47^2 + 0.8449*D47-0.0000003</f>
        <v>492264.94496615214</v>
      </c>
      <c r="H47" s="1">
        <f>G47-G46</f>
        <v>-526.87352212029509</v>
      </c>
      <c r="I47" s="1">
        <v>1020.9041666666666</v>
      </c>
      <c r="J47" s="9">
        <v>1.2999999999999999E-3</v>
      </c>
      <c r="K47" s="1">
        <v>1.1679999999999999</v>
      </c>
      <c r="L47" s="9">
        <v>2453000</v>
      </c>
      <c r="M47" s="1">
        <v>2.0500000000000003</v>
      </c>
      <c r="N47" s="1">
        <v>12.153671713102971</v>
      </c>
      <c r="O47" s="10">
        <v>16.454166666666669</v>
      </c>
      <c r="P47" s="1">
        <f>AVERAGE(Q47:Q48)</f>
        <v>22.299275000000002</v>
      </c>
      <c r="Q47" s="1">
        <f>1.158*O47+2.676</f>
        <v>21.729925000000001</v>
      </c>
      <c r="R47" s="1">
        <f>EXP(2.3026*(((7.5*P47)/(P47+237.3)+0.7858)))</f>
        <v>26.918478713233998</v>
      </c>
      <c r="S47" s="1">
        <f>((0.622/I47)*J47*K47*L47*M47*(N47-R47))</f>
        <v>-68.686405130618169</v>
      </c>
      <c r="T47" s="1">
        <f>IF(S47&lt;0,S47,0)</f>
        <v>-68.686405130618169</v>
      </c>
      <c r="U47" s="9">
        <v>2258000</v>
      </c>
      <c r="V47" s="1">
        <f>(-T47)*E47/U47</f>
        <v>10.563538595393659</v>
      </c>
      <c r="W47" s="1">
        <f>V47*3600*24/1000</f>
        <v>912.68973464201201</v>
      </c>
      <c r="X47" s="1">
        <v>1.1999999999999999E-3</v>
      </c>
      <c r="Y47" s="1">
        <f>X47*E47</f>
        <v>416.71949672788259</v>
      </c>
      <c r="Z47" s="1">
        <v>8114000</v>
      </c>
      <c r="AA47" s="1">
        <v>0.1</v>
      </c>
      <c r="AB47" s="1">
        <v>26.4</v>
      </c>
      <c r="AC47" s="1">
        <v>-0.93414999999999915</v>
      </c>
      <c r="AD47" s="1">
        <v>1.161</v>
      </c>
      <c r="AE47" s="1">
        <v>1.013E-3</v>
      </c>
      <c r="AF47" s="1">
        <v>1.87170896706191</v>
      </c>
      <c r="AG47" s="1">
        <v>1.2150510711176898</v>
      </c>
      <c r="AH47" s="1">
        <v>998.89718546331778</v>
      </c>
      <c r="AI47" s="1">
        <v>2.4500000000000002</v>
      </c>
      <c r="AJ47" s="1">
        <v>28.356481481481481</v>
      </c>
      <c r="AK47" s="1">
        <v>6.7000000000000004E-2</v>
      </c>
      <c r="AL47" s="1">
        <v>200</v>
      </c>
      <c r="AM47" s="1">
        <v>30</v>
      </c>
      <c r="AN47" s="1">
        <f>((AA47*(AB47-AC47))/((AA47+(AK47*(1+(AL47/AM47))))*AH47*AI47))</f>
        <v>1.8200619303036694E-3</v>
      </c>
      <c r="AO47" s="1">
        <f>((86400*AD47*AE47*(AF47-AG47))/AM47)/((AA47+(AK47*(1+(AL47/AM47))))*AH47*AI47)</f>
        <v>1.4809961040148135E-3</v>
      </c>
      <c r="AP47" s="1">
        <f>AN47+AO47</f>
        <v>3.3010580343184829E-3</v>
      </c>
      <c r="AQ47" s="1">
        <f>AP47*Z47</f>
        <v>26784.784890460171</v>
      </c>
      <c r="AR47" s="1">
        <v>388000</v>
      </c>
      <c r="AS47" s="1">
        <v>100</v>
      </c>
      <c r="AT47" s="1">
        <v>5</v>
      </c>
      <c r="AU47" s="1">
        <f>((AA47*(AB47-AC47))/((AA47+(AK47*(1+(AS47/AT47))))*AH47*AI47))</f>
        <v>7.4114886389937084E-4</v>
      </c>
      <c r="AV47" s="1">
        <f>((86400*AD47*AE47*(AF47-AG47))/AT47)/((AA47+(AK47*(1+(AS47/AT47))))*AH47*AI47)</f>
        <v>3.6184655972014224E-3</v>
      </c>
      <c r="AW47" s="1">
        <f>AU47+AV47</f>
        <v>4.3596144611007933E-3</v>
      </c>
      <c r="AX47" s="1">
        <f>AW47*AR47</f>
        <v>1691.5304109071078</v>
      </c>
      <c r="AY47" s="1">
        <v>392000</v>
      </c>
      <c r="AZ47" s="1">
        <v>1.1999999999999999E-3</v>
      </c>
      <c r="BA47" s="1">
        <v>0.1</v>
      </c>
      <c r="BB47" s="1">
        <f>AY47*AZ47*BA47</f>
        <v>47.04</v>
      </c>
      <c r="BC47" s="1">
        <v>30000</v>
      </c>
      <c r="BD47" s="1">
        <f>BC47*W47/E47</f>
        <v>78.846395969248135</v>
      </c>
      <c r="BE47" s="1">
        <f>9325000-E47</f>
        <v>8977733.7527267653</v>
      </c>
      <c r="BF47" s="1">
        <f>AZ47*BE47</f>
        <v>10773.280503272117</v>
      </c>
      <c r="BG47" s="1">
        <f>AVERAGE(BF45:BF47)</f>
        <v>76009.5398334481</v>
      </c>
      <c r="BH47" s="1">
        <f>IF((BD47+BB47+AX47+AQ47)&lt;BG47,BD47+BB47+AX47+AQ47,BG47)</f>
        <v>28602.201697336528</v>
      </c>
      <c r="BI47" s="11">
        <v>346.22909999999996</v>
      </c>
      <c r="BJ47" s="1">
        <v>7133.734207259291</v>
      </c>
      <c r="BK47" s="1">
        <v>6756.6018230531254</v>
      </c>
    </row>
    <row r="48" spans="1:63">
      <c r="A48" s="8">
        <v>39860</v>
      </c>
      <c r="B48" s="7" t="s">
        <v>104</v>
      </c>
      <c r="C48" s="1">
        <v>22.14659984090909</v>
      </c>
      <c r="D48" s="1">
        <f>1*C48-19.06222222</f>
        <v>3.0843776209090912</v>
      </c>
      <c r="E48" s="1">
        <f>-9018.7*D48^3 + 50694*D48^2 + 41936*D48-0.0000001</f>
        <v>346983.44831442123</v>
      </c>
      <c r="F48" s="1">
        <f>C48-C49</f>
        <v>2.8946297979786095E-3</v>
      </c>
      <c r="G48" s="1">
        <f>-2254.7*D48^4 + 16898*D48^3 + 20968*D48^2 + 0.8449*D48-0.0000003</f>
        <v>491254.63656043942</v>
      </c>
      <c r="H48" s="1">
        <f>G48-G47</f>
        <v>-1010.3084057127126</v>
      </c>
      <c r="I48" s="1">
        <v>1015.4875000000003</v>
      </c>
      <c r="J48" s="9">
        <v>1.2999999999999999E-3</v>
      </c>
      <c r="K48" s="1">
        <v>1.1679999999999999</v>
      </c>
      <c r="L48" s="9">
        <v>2453000</v>
      </c>
      <c r="M48" s="1">
        <v>1.1375000000000002</v>
      </c>
      <c r="N48" s="1">
        <v>14.820307896738434</v>
      </c>
      <c r="O48" s="10">
        <v>17.4375</v>
      </c>
      <c r="P48" s="1">
        <f>AVERAGE(Q48:Q49)</f>
        <v>23.606849999999998</v>
      </c>
      <c r="Q48" s="1">
        <f>1.158*O48+2.676</f>
        <v>22.868625000000002</v>
      </c>
      <c r="R48" s="1">
        <f>EXP(2.3026*(((7.5*P48)/(P48+237.3)+0.7858)))</f>
        <v>29.134624774403914</v>
      </c>
      <c r="S48" s="1">
        <f>((0.622/I48)*J48*K48*L48*M48*(N48-R48))</f>
        <v>-37.146814617182699</v>
      </c>
      <c r="T48" s="1">
        <f>IF(S48&lt;0,S48,0)</f>
        <v>-37.146814617182699</v>
      </c>
      <c r="U48" s="9">
        <v>2258000</v>
      </c>
      <c r="V48" s="1">
        <f>(-T48)*E48/U48</f>
        <v>5.7082948758930909</v>
      </c>
      <c r="W48" s="1">
        <f>V48*3600*24/1000</f>
        <v>493.19667727716302</v>
      </c>
      <c r="X48" s="1">
        <v>0</v>
      </c>
      <c r="Y48" s="1">
        <f>X48*E48</f>
        <v>0</v>
      </c>
      <c r="Z48" s="1">
        <v>8114000</v>
      </c>
      <c r="AA48" s="1">
        <v>0.1</v>
      </c>
      <c r="AB48" s="1">
        <v>15.2</v>
      </c>
      <c r="AC48" s="1">
        <v>0.30615000000000003</v>
      </c>
      <c r="AD48" s="1">
        <v>1.161</v>
      </c>
      <c r="AE48" s="1">
        <v>1.013E-3</v>
      </c>
      <c r="AF48" s="1">
        <v>1.9921102018526966</v>
      </c>
      <c r="AG48" s="1">
        <v>1.4816319626279431</v>
      </c>
      <c r="AH48" s="1">
        <v>998.72703466356768</v>
      </c>
      <c r="AI48" s="1">
        <v>2.4500000000000002</v>
      </c>
      <c r="AJ48" s="1">
        <v>28.356481481481481</v>
      </c>
      <c r="AK48" s="1">
        <v>6.7000000000000004E-2</v>
      </c>
      <c r="AL48" s="1">
        <v>200</v>
      </c>
      <c r="AM48" s="1">
        <v>30</v>
      </c>
      <c r="AN48" s="1">
        <f>((AA48*(AB48-AC48))/((AA48+(AK48*(1+(AL48/AM48))))*AH48*AI48))</f>
        <v>9.9188552273980117E-4</v>
      </c>
      <c r="AO48" s="1">
        <f>((86400*AD48*AE48*(AF48-AG48))/AM48)/((AA48+(AK48*(1+(AL48/AM48))))*AH48*AI48)</f>
        <v>1.1515053559556377E-3</v>
      </c>
      <c r="AP48" s="1">
        <f>AN48+AO48</f>
        <v>2.1433908786954387E-3</v>
      </c>
      <c r="AQ48" s="1">
        <f>AP48*Z48</f>
        <v>17391.473589734789</v>
      </c>
      <c r="AR48" s="1">
        <v>388000</v>
      </c>
      <c r="AS48" s="1">
        <v>100</v>
      </c>
      <c r="AT48" s="1">
        <v>5</v>
      </c>
      <c r="AU48" s="1">
        <f>((AA48*(AB48-AC48))/((AA48+(AK48*(1+(AS48/AT48))))*AH48*AI48))</f>
        <v>4.0390649134350228E-4</v>
      </c>
      <c r="AV48" s="1">
        <f>((86400*AD48*AE48*(AF48-AG48))/AT48)/((AA48+(AK48*(1+(AS48/AT48))))*AH48*AI48)</f>
        <v>2.8134324622618835E-3</v>
      </c>
      <c r="AW48" s="1">
        <f>AU48+AV48</f>
        <v>3.2173389536053858E-3</v>
      </c>
      <c r="AX48" s="1">
        <f>AW48*AR48</f>
        <v>1248.3275139988896</v>
      </c>
      <c r="AY48" s="1">
        <v>392000</v>
      </c>
      <c r="AZ48" s="1">
        <v>0</v>
      </c>
      <c r="BA48" s="1">
        <v>0.1</v>
      </c>
      <c r="BB48" s="1">
        <f>AY48*AZ48*BA48</f>
        <v>0</v>
      </c>
      <c r="BC48" s="1">
        <v>30000</v>
      </c>
      <c r="BD48" s="1">
        <f>BC48*W48/E48</f>
        <v>42.641516159316893</v>
      </c>
      <c r="BE48" s="1">
        <f>9325000-E48</f>
        <v>8978016.5516855791</v>
      </c>
      <c r="BF48" s="1">
        <f>AZ48*BE48</f>
        <v>0</v>
      </c>
      <c r="BG48" s="1">
        <f>AVERAGE(BF46:BF48)</f>
        <v>3591.0935010907056</v>
      </c>
      <c r="BH48" s="1">
        <f>IF((BD48+BB48+AX48+AQ48)&lt;BG48,BD48+BB48+AX48+AQ48,BG48)</f>
        <v>3591.0935010907056</v>
      </c>
      <c r="BI48" s="11">
        <v>171.78659999999994</v>
      </c>
      <c r="BJ48" s="1">
        <v>7445.5001514886753</v>
      </c>
      <c r="BK48" s="1">
        <v>6756.6018230531254</v>
      </c>
    </row>
    <row r="49" spans="1:63">
      <c r="A49" s="8">
        <v>39861</v>
      </c>
      <c r="B49" s="7" t="s">
        <v>105</v>
      </c>
      <c r="C49" s="1">
        <v>22.143705211111111</v>
      </c>
      <c r="D49" s="1">
        <f>1*C49-19.06222222</f>
        <v>3.0814829911111126</v>
      </c>
      <c r="E49" s="1">
        <f>-9018.7*D49^3 + 50694*D49^2 + 41936*D49-0.0000001</f>
        <v>346701.64302428247</v>
      </c>
      <c r="F49" s="1">
        <f>C49-C50</f>
        <v>1.761889682537543E-3</v>
      </c>
      <c r="G49" s="1">
        <f>-2254.7*D49^4 + 16898*D49^3 + 20968*D49^2 + 0.8449*D49-0.0000003</f>
        <v>490250.66169633524</v>
      </c>
      <c r="H49" s="1">
        <f>G49-G48</f>
        <v>-1003.9748641041806</v>
      </c>
      <c r="I49" s="1">
        <v>1018.1458333333335</v>
      </c>
      <c r="J49" s="9">
        <v>1.2999999999999999E-3</v>
      </c>
      <c r="K49" s="1">
        <v>1.1679999999999999</v>
      </c>
      <c r="L49" s="9">
        <v>2453000</v>
      </c>
      <c r="M49" s="1">
        <v>1.8291666666666666</v>
      </c>
      <c r="N49" s="1">
        <v>16.443578285016027</v>
      </c>
      <c r="O49" s="10">
        <v>18.712499999999995</v>
      </c>
      <c r="P49" s="1">
        <f>AVERAGE(Q49:Q50)</f>
        <v>24.989212499999997</v>
      </c>
      <c r="Q49" s="1">
        <f>1.158*O49+2.676</f>
        <v>24.345074999999994</v>
      </c>
      <c r="R49" s="1">
        <f>EXP(2.3026*(((7.5*P49)/(P49+237.3)+0.7858)))</f>
        <v>31.649073286301473</v>
      </c>
      <c r="S49" s="1">
        <f>((0.622/I49)*J49*K49*L49*M49*(N49-R49))</f>
        <v>-63.287505916899192</v>
      </c>
      <c r="T49" s="1">
        <f>IF(S49&lt;0,S49,0)</f>
        <v>-63.287505916899192</v>
      </c>
      <c r="U49" s="9">
        <v>2258000</v>
      </c>
      <c r="V49" s="1">
        <f>(-T49)*E49/U49</f>
        <v>9.7173969372444411</v>
      </c>
      <c r="W49" s="1">
        <f>V49*3600*24/1000</f>
        <v>839.58309537791968</v>
      </c>
      <c r="X49" s="1">
        <v>0</v>
      </c>
      <c r="Y49" s="1">
        <f>X49*E49</f>
        <v>0</v>
      </c>
      <c r="Z49" s="1">
        <v>8114000</v>
      </c>
      <c r="AA49" s="1">
        <v>0.1</v>
      </c>
      <c r="AB49" s="1">
        <v>20.6</v>
      </c>
      <c r="AC49" s="1">
        <v>0.93624333333333154</v>
      </c>
      <c r="AD49" s="1">
        <v>1.161</v>
      </c>
      <c r="AE49" s="1">
        <v>1.013E-3</v>
      </c>
      <c r="AF49" s="1">
        <v>2.1582882950304279</v>
      </c>
      <c r="AG49" s="1">
        <v>1.6438962513815094</v>
      </c>
      <c r="AH49" s="1">
        <v>998.49042054228323</v>
      </c>
      <c r="AI49" s="1">
        <v>2.4500000000000002</v>
      </c>
      <c r="AJ49" s="1">
        <v>28.356481481481481</v>
      </c>
      <c r="AK49" s="1">
        <v>6.7000000000000004E-2</v>
      </c>
      <c r="AL49" s="1">
        <v>200</v>
      </c>
      <c r="AM49" s="1">
        <v>30</v>
      </c>
      <c r="AN49" s="1">
        <f>((AA49*(AB49-AC49))/((AA49+(AK49*(1+(AL49/AM49))))*AH49*AI49))</f>
        <v>1.3098572568968035E-3</v>
      </c>
      <c r="AO49" s="1">
        <f>((86400*AD49*AE49*(AF49-AG49))/AM49)/((AA49+(AK49*(1+(AL49/AM49))))*AH49*AI49)</f>
        <v>1.1606088412677411E-3</v>
      </c>
      <c r="AP49" s="1">
        <f>AN49+AO49</f>
        <v>2.4704660981645444E-3</v>
      </c>
      <c r="AQ49" s="1">
        <f>AP49*Z49</f>
        <v>20045.361920507112</v>
      </c>
      <c r="AR49" s="1">
        <v>388000</v>
      </c>
      <c r="AS49" s="1">
        <v>100</v>
      </c>
      <c r="AT49" s="1">
        <v>5</v>
      </c>
      <c r="AU49" s="1">
        <f>((AA49*(AB49-AC49))/((AA49+(AK49*(1+(AS49/AT49))))*AH49*AI49))</f>
        <v>5.333880137020603E-4</v>
      </c>
      <c r="AV49" s="1">
        <f>((86400*AD49*AE49*(AF49-AG49))/AT49)/((AA49+(AK49*(1+(AS49/AT49))))*AH49*AI49)</f>
        <v>2.8356746871584745E-3</v>
      </c>
      <c r="AW49" s="1">
        <f>AU49+AV49</f>
        <v>3.3690627008605349E-3</v>
      </c>
      <c r="AX49" s="1">
        <f>AW49*AR49</f>
        <v>1307.1963279338875</v>
      </c>
      <c r="AY49" s="1">
        <v>392000</v>
      </c>
      <c r="AZ49" s="1">
        <v>0</v>
      </c>
      <c r="BA49" s="1">
        <v>0.1</v>
      </c>
      <c r="BB49" s="1">
        <f>AY49*AZ49*BA49</f>
        <v>0</v>
      </c>
      <c r="BC49" s="1">
        <v>30000</v>
      </c>
      <c r="BD49" s="1">
        <f>BC49*W49/E49</f>
        <v>72.648899617627407</v>
      </c>
      <c r="BE49" s="1">
        <f>9325000-E49</f>
        <v>8978298.3569757175</v>
      </c>
      <c r="BF49" s="1">
        <f>AZ49*BE49</f>
        <v>0</v>
      </c>
      <c r="BG49" s="1">
        <f>AVERAGE(BF47:BF49)</f>
        <v>3591.0935010907056</v>
      </c>
      <c r="BH49" s="1">
        <f>IF((BD49+BB49+AX49+AQ49)&lt;BG49,BD49+BB49+AX49+AQ49,BG49)</f>
        <v>3591.0935010907056</v>
      </c>
      <c r="BI49" s="11">
        <v>115.6526999999999</v>
      </c>
      <c r="BJ49" s="1">
        <v>7036.646291779386</v>
      </c>
      <c r="BK49" s="1">
        <v>6756.6018230531254</v>
      </c>
    </row>
    <row r="50" spans="1:63">
      <c r="A50" s="8">
        <v>39862</v>
      </c>
      <c r="B50" s="7" t="s">
        <v>106</v>
      </c>
      <c r="C50" s="1">
        <v>22.141943321428574</v>
      </c>
      <c r="D50" s="1">
        <f>1*C50-19.06222222</f>
        <v>3.079721101428575</v>
      </c>
      <c r="E50" s="1">
        <f>-9018.7*D50^3 + 50694*D50^2 + 41936*D50-0.0000001</f>
        <v>346529.84691208799</v>
      </c>
      <c r="F50" s="1">
        <f>C50-C51</f>
        <v>3.1913735119069031E-3</v>
      </c>
      <c r="G50" s="1">
        <f>-2254.7*D50^4 + 16898*D50^3 + 20968*D50^2 + 0.8449*D50-0.0000003</f>
        <v>489639.96662401175</v>
      </c>
      <c r="H50" s="1">
        <f>G50-G49</f>
        <v>-610.69507232349133</v>
      </c>
      <c r="I50" s="1">
        <v>1021.4291666666667</v>
      </c>
      <c r="J50" s="9">
        <v>1.2999999999999999E-3</v>
      </c>
      <c r="K50" s="1">
        <v>1.1679999999999999</v>
      </c>
      <c r="L50" s="9">
        <v>2453000</v>
      </c>
      <c r="M50" s="1">
        <v>1.3208333333333331</v>
      </c>
      <c r="N50" s="1">
        <v>18.615990577702181</v>
      </c>
      <c r="O50" s="10">
        <v>19.824999999999999</v>
      </c>
      <c r="P50" s="1">
        <f>AVERAGE(Q50:Q51)</f>
        <v>26.1713375</v>
      </c>
      <c r="Q50" s="1">
        <f>1.158*O50+2.676</f>
        <v>25.63335</v>
      </c>
      <c r="R50" s="1">
        <f>EXP(2.3026*(((7.5*P50)/(P50+237.3)+0.7858)))</f>
        <v>33.947334345459446</v>
      </c>
      <c r="S50" s="1">
        <f>((0.622/I50)*J50*K50*L50*M50*(N50-R50))</f>
        <v>-45.929753578355303</v>
      </c>
      <c r="T50" s="1">
        <f>IF(S50&lt;0,S50,0)</f>
        <v>-45.929753578355303</v>
      </c>
      <c r="U50" s="9">
        <v>2258000</v>
      </c>
      <c r="V50" s="1">
        <f>(-T50)*E50/U50</f>
        <v>7.0487291745869749</v>
      </c>
      <c r="W50" s="1">
        <f>V50*3600*24/1000</f>
        <v>609.01020068431455</v>
      </c>
      <c r="X50" s="1">
        <v>0</v>
      </c>
      <c r="Y50" s="1">
        <f>X50*E50</f>
        <v>0</v>
      </c>
      <c r="Z50" s="1">
        <v>8114000</v>
      </c>
      <c r="AA50" s="1">
        <v>0.1</v>
      </c>
      <c r="AB50" s="1">
        <v>12.6</v>
      </c>
      <c r="AC50" s="1">
        <v>0.86297666666666806</v>
      </c>
      <c r="AD50" s="1">
        <v>1.161</v>
      </c>
      <c r="AE50" s="1">
        <v>1.013E-3</v>
      </c>
      <c r="AF50" s="1">
        <v>2.3130703357893605</v>
      </c>
      <c r="AG50" s="1">
        <v>1.8610578410038563</v>
      </c>
      <c r="AH50" s="1">
        <v>998.2695740283142</v>
      </c>
      <c r="AI50" s="1">
        <v>2.4500000000000002</v>
      </c>
      <c r="AJ50" s="1">
        <v>28.356481481481481</v>
      </c>
      <c r="AK50" s="1">
        <v>6.7000000000000004E-2</v>
      </c>
      <c r="AL50" s="1">
        <v>200</v>
      </c>
      <c r="AM50" s="1">
        <v>30</v>
      </c>
      <c r="AN50" s="1">
        <f>((AA50*(AB50-AC50))/((AA50+(AK50*(1+(AL50/AM50))))*AH50*AI50))</f>
        <v>7.8200857492925996E-4</v>
      </c>
      <c r="AO50" s="1">
        <f>((86400*AD50*AE50*(AF50-AG50))/AM50)/((AA50+(AK50*(1+(AL50/AM50))))*AH50*AI50)</f>
        <v>1.0200891777872006E-3</v>
      </c>
      <c r="AP50" s="1">
        <f>AN50+AO50</f>
        <v>1.8020977527164607E-3</v>
      </c>
      <c r="AQ50" s="1">
        <f>AP50*Z50</f>
        <v>14622.221165541361</v>
      </c>
      <c r="AR50" s="1">
        <v>388000</v>
      </c>
      <c r="AS50" s="1">
        <v>100</v>
      </c>
      <c r="AT50" s="1">
        <v>5</v>
      </c>
      <c r="AU50" s="1">
        <f>((AA50*(AB50-AC50))/((AA50+(AK50*(1+(AS50/AT50))))*AH50*AI50))</f>
        <v>3.1844233276814149E-4</v>
      </c>
      <c r="AV50" s="1">
        <f>((86400*AD50*AE50*(AF50-AG50))/AT50)/((AA50+(AK50*(1+(AS50/AT50))))*AH50*AI50)</f>
        <v>2.4923479446665379E-3</v>
      </c>
      <c r="AW50" s="1">
        <f>AU50+AV50</f>
        <v>2.8107902774346795E-3</v>
      </c>
      <c r="AX50" s="1">
        <f>AW50*AR50</f>
        <v>1090.5866276446557</v>
      </c>
      <c r="AY50" s="1">
        <v>392000</v>
      </c>
      <c r="AZ50" s="1">
        <v>0</v>
      </c>
      <c r="BA50" s="1">
        <v>0.1</v>
      </c>
      <c r="BB50" s="1">
        <f>AY50*AZ50*BA50</f>
        <v>0</v>
      </c>
      <c r="BC50" s="1">
        <v>30000</v>
      </c>
      <c r="BD50" s="1">
        <f>BC50*W50/E50</f>
        <v>52.723614382239568</v>
      </c>
      <c r="BE50" s="1">
        <f>9325000-E50</f>
        <v>8978470.1530879121</v>
      </c>
      <c r="BF50" s="1">
        <f>AZ50*BE50</f>
        <v>0</v>
      </c>
      <c r="BG50" s="1">
        <f>AVERAGE(BF48:BF50)</f>
        <v>0</v>
      </c>
      <c r="BH50" s="1">
        <f>IF((BD50+BB50+AX50+AQ50)&lt;BG50,BD50+BB50+AX50+AQ50,BG50)</f>
        <v>0</v>
      </c>
      <c r="BI50" s="11">
        <v>102.09239999999998</v>
      </c>
      <c r="BJ50" s="1">
        <v>6624.4376833661508</v>
      </c>
      <c r="BK50" s="1">
        <v>6520.6604117269744</v>
      </c>
    </row>
    <row r="51" spans="1:63">
      <c r="A51" s="8">
        <v>39863</v>
      </c>
      <c r="B51" s="7" t="s">
        <v>107</v>
      </c>
      <c r="C51" s="1">
        <v>22.138751947916667</v>
      </c>
      <c r="D51" s="1">
        <f>1*C51-19.06222222</f>
        <v>3.0765297279166681</v>
      </c>
      <c r="E51" s="1">
        <f>-9018.7*D51^3 + 50694*D51^2 + 41936*D51-0.0000001</f>
        <v>346218.15087596566</v>
      </c>
      <c r="F51" s="1">
        <f>C51-C52</f>
        <v>1.5126550595212507E-3</v>
      </c>
      <c r="G51" s="1">
        <f>-2254.7*D51^4 + 16898*D51^3 + 20968*D51^2 + 0.8449*D51-0.0000003</f>
        <v>488534.56425337546</v>
      </c>
      <c r="H51" s="1">
        <f>G51-G50</f>
        <v>-1105.4023706362932</v>
      </c>
      <c r="I51" s="1">
        <v>1019.4458333333331</v>
      </c>
      <c r="J51" s="9">
        <v>1.2999999999999999E-3</v>
      </c>
      <c r="K51" s="1">
        <v>1.1679999999999999</v>
      </c>
      <c r="L51" s="9">
        <v>2453000</v>
      </c>
      <c r="M51" s="1">
        <v>2.0875000000000004</v>
      </c>
      <c r="N51" s="1">
        <v>18.694745052520425</v>
      </c>
      <c r="O51" s="10">
        <v>20.75416666666667</v>
      </c>
      <c r="P51" s="1">
        <f>AVERAGE(Q51:Q52)</f>
        <v>26.627299999999998</v>
      </c>
      <c r="Q51" s="1">
        <f>1.158*O51+2.676</f>
        <v>26.709325</v>
      </c>
      <c r="R51" s="1">
        <f>EXP(2.3026*(((7.5*P51)/(P51+237.3)+0.7858)))</f>
        <v>34.87191055249744</v>
      </c>
      <c r="S51" s="1">
        <f>((0.622/I51)*J51*K51*L51*M51*(N51-R51))</f>
        <v>-76.743019985447873</v>
      </c>
      <c r="T51" s="1">
        <f>IF(S51&lt;0,S51,0)</f>
        <v>-76.743019985447873</v>
      </c>
      <c r="U51" s="9">
        <v>2258000</v>
      </c>
      <c r="V51" s="1">
        <f>(-T51)*E51/U51</f>
        <v>11.766973636846341</v>
      </c>
      <c r="W51" s="1">
        <f>V51*3600*24/1000</f>
        <v>1016.6665222235239</v>
      </c>
      <c r="X51" s="1">
        <v>4.1999999999999997E-3</v>
      </c>
      <c r="Y51" s="1">
        <f>X51*E51</f>
        <v>1454.1162336790558</v>
      </c>
      <c r="Z51" s="1">
        <v>8114000</v>
      </c>
      <c r="AA51" s="1">
        <v>0.1</v>
      </c>
      <c r="AB51" s="1">
        <v>19.7</v>
      </c>
      <c r="AC51" s="1">
        <v>0.78971000000000202</v>
      </c>
      <c r="AD51" s="1">
        <v>1.161</v>
      </c>
      <c r="AE51" s="1">
        <v>1.013E-3</v>
      </c>
      <c r="AF51" s="1">
        <v>2.4496980525528267</v>
      </c>
      <c r="AG51" s="1">
        <v>1.8689154725934274</v>
      </c>
      <c r="AH51" s="1">
        <v>998.0750890382086</v>
      </c>
      <c r="AI51" s="1">
        <v>2.4500000000000002</v>
      </c>
      <c r="AJ51" s="1">
        <v>28.356481481481481</v>
      </c>
      <c r="AK51" s="1">
        <v>6.7000000000000004E-2</v>
      </c>
      <c r="AL51" s="1">
        <v>200</v>
      </c>
      <c r="AM51" s="1">
        <v>30</v>
      </c>
      <c r="AN51" s="1">
        <f>((AA51*(AB51-AC51))/((AA51+(AK51*(1+(AL51/AM51))))*AH51*AI51))</f>
        <v>1.2601909450902346E-3</v>
      </c>
      <c r="AO51" s="1">
        <f>((86400*AD51*AE51*(AF51-AG51))/AM51)/((AA51+(AK51*(1+(AL51/AM51))))*AH51*AI51)</f>
        <v>1.3109493125921768E-3</v>
      </c>
      <c r="AP51" s="1">
        <f>AN51+AO51</f>
        <v>2.5711402576824114E-3</v>
      </c>
      <c r="AQ51" s="1">
        <f>AP51*Z51</f>
        <v>20862.232050835086</v>
      </c>
      <c r="AR51" s="1">
        <v>388000</v>
      </c>
      <c r="AS51" s="1">
        <v>100</v>
      </c>
      <c r="AT51" s="1">
        <v>5</v>
      </c>
      <c r="AU51" s="1">
        <f>((AA51*(AB51-AC51))/((AA51+(AK51*(1+(AS51/AT51))))*AH51*AI51))</f>
        <v>5.1316335543267458E-4</v>
      </c>
      <c r="AV51" s="1">
        <f>((86400*AD51*AE51*(AF51-AG51))/AT51)/((AA51+(AK51*(1+(AS51/AT51))))*AH51*AI51)</f>
        <v>3.2029962634136664E-3</v>
      </c>
      <c r="AW51" s="1">
        <f>AU51+AV51</f>
        <v>3.7161596188463411E-3</v>
      </c>
      <c r="AX51" s="1">
        <f>AW51*AR51</f>
        <v>1441.8699321123804</v>
      </c>
      <c r="AY51" s="1">
        <v>392000</v>
      </c>
      <c r="AZ51" s="1">
        <v>4.1999999999999997E-3</v>
      </c>
      <c r="BA51" s="1">
        <v>0.1</v>
      </c>
      <c r="BB51" s="1">
        <f>AY51*AZ51*BA51</f>
        <v>164.64</v>
      </c>
      <c r="BC51" s="1">
        <v>30000</v>
      </c>
      <c r="BD51" s="1">
        <f>BC51*W51/E51</f>
        <v>88.094733304818817</v>
      </c>
      <c r="BE51" s="1">
        <f>9325000-E51</f>
        <v>8978781.8491240349</v>
      </c>
      <c r="BF51" s="1">
        <f>AZ51*BE51</f>
        <v>37710.883766320942</v>
      </c>
      <c r="BG51" s="1">
        <f>AVERAGE(BF49:BF51)</f>
        <v>12570.294588773648</v>
      </c>
      <c r="BH51" s="1">
        <f>IF((BD51+BB51+AX51+AQ51)&lt;BG51,BD51+BB51+AX51+AQ51,BG51)</f>
        <v>12570.294588773648</v>
      </c>
      <c r="BI51" s="11">
        <v>125.44649999999993</v>
      </c>
      <c r="BJ51" s="1">
        <v>9052.8390632905866</v>
      </c>
      <c r="BK51" s="1">
        <v>7384.5404811987619</v>
      </c>
    </row>
    <row r="52" spans="1:63">
      <c r="A52" s="8">
        <v>39864</v>
      </c>
      <c r="B52" s="7" t="s">
        <v>108</v>
      </c>
      <c r="C52" s="1">
        <v>22.137239292857146</v>
      </c>
      <c r="D52" s="1">
        <f>1*C52-19.06222222</f>
        <v>3.0750170728571469</v>
      </c>
      <c r="E52" s="1">
        <f>-9018.7*D52^3 + 50694*D52^2 + 41936*D52-0.0000001</f>
        <v>346070.18073951616</v>
      </c>
      <c r="F52" s="1">
        <f>C52-C53</f>
        <v>2.6560815476237565E-3</v>
      </c>
      <c r="G52" s="1">
        <f>-2254.7*D52^4 + 16898*D52^3 + 20968*D52^2 + 0.8449*D52-0.0000003</f>
        <v>488010.9706343608</v>
      </c>
      <c r="H52" s="1">
        <f>G52-G51</f>
        <v>-523.59361901466036</v>
      </c>
      <c r="I52" s="1">
        <v>1007.3708333333333</v>
      </c>
      <c r="J52" s="9">
        <v>1.2999999999999999E-3</v>
      </c>
      <c r="K52" s="1">
        <v>1.1679999999999999</v>
      </c>
      <c r="L52" s="9">
        <v>2453000</v>
      </c>
      <c r="M52" s="1">
        <v>3.6666666666666665</v>
      </c>
      <c r="N52" s="1">
        <v>22.641657283311996</v>
      </c>
      <c r="O52" s="10">
        <v>20.612500000000001</v>
      </c>
      <c r="P52" s="1">
        <f>AVERAGE(Q52:Q53)</f>
        <v>26.538037499999998</v>
      </c>
      <c r="Q52" s="1">
        <f>1.158*O52+2.676</f>
        <v>26.545274999999997</v>
      </c>
      <c r="R52" s="1">
        <f>EXP(2.3026*(((7.5*P52)/(P52+237.3)+0.7858)))</f>
        <v>34.689201381804175</v>
      </c>
      <c r="S52" s="1">
        <f>((0.622/I52)*J52*K52*L52*M52*(N52-R52))</f>
        <v>-101.59087726931801</v>
      </c>
      <c r="T52" s="1">
        <f>IF(S52&lt;0,S52,0)</f>
        <v>-101.59087726931801</v>
      </c>
      <c r="U52" s="9">
        <v>2258000</v>
      </c>
      <c r="V52" s="1">
        <f>(-T52)*E52/U52</f>
        <v>15.570227306500836</v>
      </c>
      <c r="W52" s="1">
        <f>V52*3600*24/1000</f>
        <v>1345.2676392816722</v>
      </c>
      <c r="X52" s="1">
        <v>1.06E-2</v>
      </c>
      <c r="Y52" s="1">
        <f>X52*E52</f>
        <v>3668.3439158388715</v>
      </c>
      <c r="Z52" s="1">
        <v>8114000</v>
      </c>
      <c r="AA52" s="1">
        <v>0.1</v>
      </c>
      <c r="AB52" s="1">
        <v>3.3</v>
      </c>
      <c r="AC52" s="1">
        <v>0.31975666666666813</v>
      </c>
      <c r="AD52" s="1">
        <v>1.161</v>
      </c>
      <c r="AE52" s="1">
        <v>1.013E-3</v>
      </c>
      <c r="AF52" s="1">
        <v>2.4284218456459095</v>
      </c>
      <c r="AG52" s="1">
        <v>2.2634915286291246</v>
      </c>
      <c r="AH52" s="1">
        <v>998.10532352451708</v>
      </c>
      <c r="AI52" s="1">
        <v>2.4500000000000002</v>
      </c>
      <c r="AJ52" s="1">
        <v>28.356481481481481</v>
      </c>
      <c r="AK52" s="1">
        <v>6.7000000000000004E-2</v>
      </c>
      <c r="AL52" s="1">
        <v>200</v>
      </c>
      <c r="AM52" s="1">
        <v>30</v>
      </c>
      <c r="AN52" s="1">
        <f>((AA52*(AB52-AC52))/((AA52+(AK52*(1+(AL52/AM52))))*AH52*AI52))</f>
        <v>1.985988526012627E-4</v>
      </c>
      <c r="AO52" s="1">
        <f>((86400*AD52*AE52*(AF52-AG52))/AM52)/((AA52+(AK52*(1+(AL52/AM52))))*AH52*AI52)</f>
        <v>3.7227138625003421E-4</v>
      </c>
      <c r="AP52" s="1">
        <f>AN52+AO52</f>
        <v>5.7087023885129694E-4</v>
      </c>
      <c r="AQ52" s="1">
        <f>AP52*Z52</f>
        <v>4632.0411180394231</v>
      </c>
      <c r="AR52" s="1">
        <v>388000</v>
      </c>
      <c r="AS52" s="1">
        <v>100</v>
      </c>
      <c r="AT52" s="1">
        <v>5</v>
      </c>
      <c r="AU52" s="1">
        <f>((AA52*(AB52-AC52))/((AA52+(AK52*(1+(AS52/AT52))))*AH52*AI52))</f>
        <v>8.0871596469569705E-5</v>
      </c>
      <c r="AV52" s="1">
        <f>((86400*AD52*AE52*(AF52-AG52))/AT52)/((AA52+(AK52*(1+(AS52/AT52))))*AH52*AI52)</f>
        <v>9.0955756083120501E-4</v>
      </c>
      <c r="AW52" s="1">
        <f>AU52+AV52</f>
        <v>9.9042915730077476E-4</v>
      </c>
      <c r="AX52" s="1">
        <f>AW52*AR52</f>
        <v>384.28651303270061</v>
      </c>
      <c r="AY52" s="1">
        <v>392000</v>
      </c>
      <c r="AZ52" s="1">
        <v>1.06E-2</v>
      </c>
      <c r="BA52" s="1">
        <v>0.1</v>
      </c>
      <c r="BB52" s="1">
        <f>AY52*AZ52*BA52</f>
        <v>415.52</v>
      </c>
      <c r="BC52" s="1">
        <v>30000</v>
      </c>
      <c r="BD52" s="1">
        <f>BC52*W52/E52</f>
        <v>116.61804866345096</v>
      </c>
      <c r="BE52" s="1">
        <f>9325000-E52</f>
        <v>8978929.8192604836</v>
      </c>
      <c r="BF52" s="1">
        <f>AZ52*BE52</f>
        <v>95176.656084161121</v>
      </c>
      <c r="BG52" s="1">
        <f>AVERAGE(BF50:BF52)</f>
        <v>44295.846616827359</v>
      </c>
      <c r="BH52" s="1">
        <f>IF((BD52+BB52+AX52+AQ52)&lt;BG52,BD52+BB52+AX52+AQ52,BG52)</f>
        <v>5548.4656797355747</v>
      </c>
      <c r="BI52" s="11">
        <v>1570.6079999999999</v>
      </c>
      <c r="BJ52" s="1">
        <v>17507.165807042456</v>
      </c>
      <c r="BK52" s="1">
        <v>13089.887911470596</v>
      </c>
    </row>
    <row r="53" spans="1:63">
      <c r="A53" s="8">
        <v>39865</v>
      </c>
      <c r="B53" s="7" t="s">
        <v>109</v>
      </c>
      <c r="C53" s="1">
        <v>22.134583211309522</v>
      </c>
      <c r="D53" s="1">
        <f>1*C53-19.06222222</f>
        <v>3.0723609913095231</v>
      </c>
      <c r="E53" s="1">
        <f>-9018.7*D53^3 + 50694*D53^2 + 41936*D53-0.0000001</f>
        <v>345809.99916083878</v>
      </c>
      <c r="F53" s="1">
        <f>C53-C54</f>
        <v>2.8985128968237461E-3</v>
      </c>
      <c r="G53" s="1">
        <f>-2254.7*D53^4 + 16898*D53^3 + 20968*D53^2 + 0.8449*D53-0.0000003</f>
        <v>487092.13091230288</v>
      </c>
      <c r="H53" s="1">
        <f>G53-G52</f>
        <v>-918.83972205792088</v>
      </c>
      <c r="I53" s="1">
        <v>1004.2916666666672</v>
      </c>
      <c r="J53" s="9">
        <v>1.2999999999999999E-3</v>
      </c>
      <c r="K53" s="1">
        <v>1.1679999999999999</v>
      </c>
      <c r="L53" s="9">
        <v>2453000</v>
      </c>
      <c r="M53" s="1">
        <v>3.2416666666666667</v>
      </c>
      <c r="N53" s="1">
        <v>21.268995524410251</v>
      </c>
      <c r="O53" s="10">
        <v>20.599999999999998</v>
      </c>
      <c r="P53" s="1">
        <f>AVERAGE(Q53:Q54)</f>
        <v>25.621287500000001</v>
      </c>
      <c r="Q53" s="1">
        <f>1.158*O53+2.676</f>
        <v>26.530799999999999</v>
      </c>
      <c r="R53" s="1">
        <f>EXP(2.3026*(((7.5*P53)/(P53+237.3)+0.7858)))</f>
        <v>32.860459937061137</v>
      </c>
      <c r="S53" s="1">
        <f>((0.622/I53)*J53*K53*L53*M53*(N53-R53))</f>
        <v>-86.68040471934502</v>
      </c>
      <c r="T53" s="1">
        <f>IF(S53&lt;0,S53,0)</f>
        <v>-86.68040471934502</v>
      </c>
      <c r="U53" s="9">
        <v>2258000</v>
      </c>
      <c r="V53" s="1">
        <f>(-T53)*E53/U53</f>
        <v>13.275000302594272</v>
      </c>
      <c r="W53" s="1">
        <f>V53*3600*24/1000</f>
        <v>1146.9600261441451</v>
      </c>
      <c r="X53" s="1">
        <v>5.0599999999999999E-2</v>
      </c>
      <c r="Y53" s="1">
        <f>X53*E53</f>
        <v>17497.985957538443</v>
      </c>
      <c r="Z53" s="1">
        <v>8114000</v>
      </c>
      <c r="AA53" s="1">
        <v>0.1</v>
      </c>
      <c r="AB53" s="1">
        <v>13.8</v>
      </c>
      <c r="AC53" s="1">
        <v>7.6406666666664555E-2</v>
      </c>
      <c r="AD53" s="1">
        <v>1.161</v>
      </c>
      <c r="AE53" s="1">
        <v>1.013E-3</v>
      </c>
      <c r="AF53" s="1">
        <v>2.4265523121060206</v>
      </c>
      <c r="AG53" s="1">
        <v>2.1262664634829007</v>
      </c>
      <c r="AH53" s="1">
        <v>998.10798127368832</v>
      </c>
      <c r="AI53" s="1">
        <v>2.4500000000000002</v>
      </c>
      <c r="AJ53" s="1">
        <v>28.356481481481481</v>
      </c>
      <c r="AK53" s="1">
        <v>6.7000000000000004E-2</v>
      </c>
      <c r="AL53" s="1">
        <v>200</v>
      </c>
      <c r="AM53" s="1">
        <v>30</v>
      </c>
      <c r="AN53" s="1">
        <f>((AA53*(AB53-AC53))/((AA53+(AK53*(1+(AL53/AM53))))*AH53*AI53))</f>
        <v>9.145168119941131E-4</v>
      </c>
      <c r="AO53" s="1">
        <f>((86400*AD53*AE53*(AF53-AG53))/AM53)/((AA53+(AK53*(1+(AL53/AM53))))*AH53*AI53)</f>
        <v>6.7778643425282466E-4</v>
      </c>
      <c r="AP53" s="1">
        <f>AN53+AO53</f>
        <v>1.5923032462469378E-3</v>
      </c>
      <c r="AQ53" s="1">
        <f>AP53*Z53</f>
        <v>12919.948540047653</v>
      </c>
      <c r="AR53" s="1">
        <v>388000</v>
      </c>
      <c r="AS53" s="1">
        <v>100</v>
      </c>
      <c r="AT53" s="1">
        <v>5</v>
      </c>
      <c r="AU53" s="1">
        <f>((AA53*(AB53-AC53))/((AA53+(AK53*(1+(AS53/AT53))))*AH53*AI53))</f>
        <v>3.7240111720441551E-4</v>
      </c>
      <c r="AV53" s="1">
        <f>((86400*AD53*AE53*(AF53-AG53))/AT53)/((AA53+(AK53*(1+(AS53/AT53))))*AH53*AI53)</f>
        <v>1.6560117126203722E-3</v>
      </c>
      <c r="AW53" s="1">
        <f>AU53+AV53</f>
        <v>2.0284128298247877E-3</v>
      </c>
      <c r="AX53" s="1">
        <f>AW53*AR53</f>
        <v>787.02417797201758</v>
      </c>
      <c r="AY53" s="1">
        <v>392000</v>
      </c>
      <c r="AZ53" s="1">
        <v>5.0599999999999999E-2</v>
      </c>
      <c r="BA53" s="1">
        <v>0.1</v>
      </c>
      <c r="BB53" s="1">
        <f>AY53*AZ53*BA53</f>
        <v>1983.5200000000002</v>
      </c>
      <c r="BC53" s="1">
        <v>30000</v>
      </c>
      <c r="BD53" s="1">
        <f>BC53*W53/E53</f>
        <v>99.502041201303058</v>
      </c>
      <c r="BE53" s="1">
        <f>9325000-E53</f>
        <v>8979190.0008391608</v>
      </c>
      <c r="BF53" s="1">
        <f>AZ53*BE53</f>
        <v>454347.01404246152</v>
      </c>
      <c r="BG53" s="1">
        <f>AVERAGE(BF51:BF53)</f>
        <v>195744.85129764784</v>
      </c>
      <c r="BH53" s="1">
        <f>IF((BD53+BB53+AX53+AQ53)&lt;BG53,BD53+BB53+AX53+AQ53,BG53)</f>
        <v>15789.994759220974</v>
      </c>
      <c r="BI53" s="11">
        <v>3089.0862000000002</v>
      </c>
      <c r="BJ53" s="1">
        <v>38733.042803528144</v>
      </c>
      <c r="BK53" s="1">
        <v>18374.090950075926</v>
      </c>
    </row>
    <row r="54" spans="1:63">
      <c r="A54" s="8">
        <v>39866</v>
      </c>
      <c r="B54" s="7" t="s">
        <v>110</v>
      </c>
      <c r="C54" s="1">
        <v>22.131684698412698</v>
      </c>
      <c r="D54" s="1">
        <f>1*C54-19.06222222</f>
        <v>3.0694624784126994</v>
      </c>
      <c r="E54" s="1">
        <f>-9018.7*D54^3 + 50694*D54^2 + 41936*D54-0.0000001</f>
        <v>345525.54762910551</v>
      </c>
      <c r="F54" s="1">
        <f>C54-C55</f>
        <v>-3.167027777735143E-4</v>
      </c>
      <c r="G54" s="1">
        <f>-2254.7*D54^4 + 16898*D54^3 + 20968*D54^2 + 0.8449*D54-0.0000003</f>
        <v>486090.21422683977</v>
      </c>
      <c r="H54" s="1">
        <f>G54-G53</f>
        <v>-1001.9166854631039</v>
      </c>
      <c r="I54" s="1">
        <v>1009.4541666666664</v>
      </c>
      <c r="J54" s="9">
        <v>1.2999999999999999E-3</v>
      </c>
      <c r="K54" s="1">
        <v>1.1679999999999999</v>
      </c>
      <c r="L54" s="9">
        <v>2453000</v>
      </c>
      <c r="M54" s="1">
        <v>2.7249999999999996</v>
      </c>
      <c r="N54" s="1">
        <v>16.854623001480423</v>
      </c>
      <c r="O54" s="10">
        <v>19.029166666666669</v>
      </c>
      <c r="P54" s="1">
        <f>AVERAGE(Q54:Q55)</f>
        <v>23.746775</v>
      </c>
      <c r="Q54" s="1">
        <f>1.158*O54+2.676</f>
        <v>24.711775000000003</v>
      </c>
      <c r="R54" s="1">
        <f>EXP(2.3026*(((7.5*P54)/(P54+237.3)+0.7858)))</f>
        <v>29.38094944687343</v>
      </c>
      <c r="S54" s="1">
        <f>((0.622/I54)*J54*K54*L54*M54*(N54-R54))</f>
        <v>-78.338951602058771</v>
      </c>
      <c r="T54" s="1">
        <f>IF(S54&lt;0,S54,0)</f>
        <v>-78.338951602058771</v>
      </c>
      <c r="U54" s="9">
        <v>2258000</v>
      </c>
      <c r="V54" s="1">
        <f>(-T54)*E54/U54</f>
        <v>11.987647986267206</v>
      </c>
      <c r="W54" s="1">
        <f>V54*3600*24/1000</f>
        <v>1035.7327860134865</v>
      </c>
      <c r="X54" s="1">
        <v>1.1999999999999999E-3</v>
      </c>
      <c r="Y54" s="1">
        <f>X54*E54</f>
        <v>414.63065715492655</v>
      </c>
      <c r="Z54" s="1">
        <v>8114000</v>
      </c>
      <c r="AA54" s="1">
        <v>0.1</v>
      </c>
      <c r="AB54" s="1">
        <v>19</v>
      </c>
      <c r="AC54" s="1">
        <v>-0.6128233333333325</v>
      </c>
      <c r="AD54" s="1">
        <v>1.161</v>
      </c>
      <c r="AE54" s="1">
        <v>1.013E-3</v>
      </c>
      <c r="AF54" s="1">
        <v>2.2013949193528064</v>
      </c>
      <c r="AG54" s="1">
        <v>1.6849843611879607</v>
      </c>
      <c r="AH54" s="1">
        <v>998.42890723254993</v>
      </c>
      <c r="AI54" s="1">
        <v>2.4500000000000002</v>
      </c>
      <c r="AJ54" s="1">
        <v>28.356481481481481</v>
      </c>
      <c r="AK54" s="1">
        <v>6.7000000000000004E-2</v>
      </c>
      <c r="AL54" s="1">
        <v>200</v>
      </c>
      <c r="AM54" s="1">
        <v>30</v>
      </c>
      <c r="AN54" s="1">
        <f>((AA54*(AB54-AC54))/((AA54+(AK54*(1+(AL54/AM54))))*AH54*AI54))</f>
        <v>1.3065449380018632E-3</v>
      </c>
      <c r="AO54" s="1">
        <f>((86400*AD54*AE54*(AF54-AG54))/AM54)/((AA54+(AK54*(1+(AL54/AM54))))*AH54*AI54)</f>
        <v>1.165234946744707E-3</v>
      </c>
      <c r="AP54" s="1">
        <f>AN54+AO54</f>
        <v>2.4717798847465702E-3</v>
      </c>
      <c r="AQ54" s="1">
        <f>AP54*Z54</f>
        <v>20056.021984833671</v>
      </c>
      <c r="AR54" s="1">
        <v>388000</v>
      </c>
      <c r="AS54" s="1">
        <v>100</v>
      </c>
      <c r="AT54" s="1">
        <v>5</v>
      </c>
      <c r="AU54" s="1">
        <f>((AA54*(AB54-AC54))/((AA54+(AK54*(1+(AS54/AT54))))*AH54*AI54))</f>
        <v>5.3203920169463169E-4</v>
      </c>
      <c r="AV54" s="1">
        <f>((86400*AD54*AE54*(AF54-AG54))/AT54)/((AA54+(AK54*(1+(AS54/AT54))))*AH54*AI54)</f>
        <v>2.8469774876668948E-3</v>
      </c>
      <c r="AW54" s="1">
        <f>AU54+AV54</f>
        <v>3.3790166893615265E-3</v>
      </c>
      <c r="AX54" s="1">
        <f>AW54*AR54</f>
        <v>1311.0584754722722</v>
      </c>
      <c r="AY54" s="1">
        <v>392000</v>
      </c>
      <c r="AZ54" s="1">
        <v>1.1999999999999999E-3</v>
      </c>
      <c r="BA54" s="1">
        <v>0.1</v>
      </c>
      <c r="BB54" s="1">
        <f>AY54*AZ54*BA54</f>
        <v>47.04</v>
      </c>
      <c r="BC54" s="1">
        <v>30000</v>
      </c>
      <c r="BD54" s="1">
        <f>BC54*W54/E54</f>
        <v>89.926732751344701</v>
      </c>
      <c r="BE54" s="1">
        <f>9325000-E54</f>
        <v>8979474.4523708951</v>
      </c>
      <c r="BF54" s="1">
        <f>AZ54*BE54</f>
        <v>10775.369342845073</v>
      </c>
      <c r="BG54" s="1">
        <f>AVERAGE(BF52:BF54)</f>
        <v>186766.34648982258</v>
      </c>
      <c r="BH54" s="1">
        <f>IF((BD54+BB54+AX54+AQ54)&lt;BG54,BD54+BB54+AX54+AQ54,BG54)</f>
        <v>21504.047193057289</v>
      </c>
      <c r="BI54" s="11">
        <v>1452.0051000000001</v>
      </c>
      <c r="BJ54" s="1">
        <v>24410.088317958307</v>
      </c>
      <c r="BK54" s="1">
        <v>22577.268661353766</v>
      </c>
    </row>
    <row r="55" spans="1:63">
      <c r="A55" s="8">
        <v>39867</v>
      </c>
      <c r="B55" s="7" t="s">
        <v>111</v>
      </c>
      <c r="C55" s="1">
        <v>22.132001401190472</v>
      </c>
      <c r="D55" s="1">
        <f>1*C55-19.06222222</f>
        <v>3.0697791811904729</v>
      </c>
      <c r="E55" s="1">
        <f>-9018.7*D55^3 + 50694*D55^2 + 41936*D55-0.0000001</f>
        <v>345556.65438658639</v>
      </c>
      <c r="F55" s="1">
        <f>C55-C56</f>
        <v>-9.4336517857840363E-4</v>
      </c>
      <c r="G55" s="1">
        <f>-2254.7*D55^4 + 16898*D55^3 + 20968*D55^2 + 0.8449*D55-0.0000003</f>
        <v>486199.64740509505</v>
      </c>
      <c r="H55" s="1">
        <f>G55-G54</f>
        <v>109.43317825527629</v>
      </c>
      <c r="I55" s="1">
        <v>1013.4916666666664</v>
      </c>
      <c r="J55" s="9">
        <v>1.2999999999999999E-3</v>
      </c>
      <c r="K55" s="1">
        <v>1.1679999999999999</v>
      </c>
      <c r="L55" s="9">
        <v>2453000</v>
      </c>
      <c r="M55" s="1">
        <v>2.2625000000000006</v>
      </c>
      <c r="N55" s="1">
        <v>14.750245503790481</v>
      </c>
      <c r="O55" s="10">
        <v>17.362499999999997</v>
      </c>
      <c r="P55" s="1">
        <f>AVERAGE(Q55:Q56)</f>
        <v>22.144874999999999</v>
      </c>
      <c r="Q55" s="1">
        <f>1.158*O55+2.676</f>
        <v>22.781774999999996</v>
      </c>
      <c r="R55" s="1">
        <f>EXP(2.3026*(((7.5*P55)/(P55+237.3)+0.7858)))</f>
        <v>26.666775746712915</v>
      </c>
      <c r="S55" s="1">
        <f>((0.622/I55)*J55*K55*L55*M55*(N55-R55))</f>
        <v>-61.630026330835193</v>
      </c>
      <c r="T55" s="1">
        <f>IF(S55&lt;0,S55,0)</f>
        <v>-61.630026330835193</v>
      </c>
      <c r="U55" s="9">
        <v>2258000</v>
      </c>
      <c r="V55" s="1">
        <f>(-T55)*E55/U55</f>
        <v>9.4316500038266771</v>
      </c>
      <c r="W55" s="1">
        <f>V55*3600*24/1000</f>
        <v>814.89456033062493</v>
      </c>
      <c r="X55" s="1">
        <v>0</v>
      </c>
      <c r="Y55" s="1">
        <f>X55*E55</f>
        <v>0</v>
      </c>
      <c r="Z55" s="1">
        <v>8114000</v>
      </c>
      <c r="AA55" s="1">
        <v>0.1</v>
      </c>
      <c r="AB55" s="1">
        <v>23.6</v>
      </c>
      <c r="AC55" s="1">
        <v>-1.0241633333333331</v>
      </c>
      <c r="AD55" s="1">
        <v>1.161</v>
      </c>
      <c r="AE55" s="1">
        <v>1.013E-3</v>
      </c>
      <c r="AF55" s="1">
        <v>1.9826939430899198</v>
      </c>
      <c r="AG55" s="1">
        <v>1.4746286201731278</v>
      </c>
      <c r="AH55" s="1">
        <v>998.74039456183618</v>
      </c>
      <c r="AI55" s="1">
        <v>2.4500000000000002</v>
      </c>
      <c r="AJ55" s="1">
        <v>28.356481481481481</v>
      </c>
      <c r="AK55" s="1">
        <v>6.7000000000000004E-2</v>
      </c>
      <c r="AL55" s="1">
        <v>200</v>
      </c>
      <c r="AM55" s="1">
        <v>30</v>
      </c>
      <c r="AN55" s="1">
        <f>((AA55*(AB55-AC55))/((AA55+(AK55*(1+(AL55/AM55))))*AH55*AI55))</f>
        <v>1.6398731289445708E-3</v>
      </c>
      <c r="AO55" s="1">
        <f>((86400*AD55*AE55*(AF55-AG55))/AM55)/((AA55+(AK55*(1+(AL55/AM55))))*AH55*AI55)</f>
        <v>1.1460471174458114E-3</v>
      </c>
      <c r="AP55" s="1">
        <f>AN55+AO55</f>
        <v>2.7859202463903819E-3</v>
      </c>
      <c r="AQ55" s="1">
        <f>AP55*Z55</f>
        <v>22604.956879211561</v>
      </c>
      <c r="AR55" s="1">
        <v>388000</v>
      </c>
      <c r="AS55" s="1">
        <v>100</v>
      </c>
      <c r="AT55" s="1">
        <v>5</v>
      </c>
      <c r="AU55" s="1">
        <f>((AA55*(AB55-AC55))/((AA55+(AK55*(1+(AS55/AT55))))*AH55*AI55))</f>
        <v>6.6777403901503078E-4</v>
      </c>
      <c r="AV55" s="1">
        <f>((86400*AD55*AE55*(AF55-AG55))/AT55)/((AA55+(AK55*(1+(AS55/AT55))))*AH55*AI55)</f>
        <v>2.8000965404349552E-3</v>
      </c>
      <c r="AW55" s="1">
        <f>AU55+AV55</f>
        <v>3.4678705794499859E-3</v>
      </c>
      <c r="AX55" s="1">
        <f>AW55*AR55</f>
        <v>1345.5337848265945</v>
      </c>
      <c r="AY55" s="1">
        <v>392000</v>
      </c>
      <c r="AZ55" s="1">
        <v>0</v>
      </c>
      <c r="BA55" s="1">
        <v>0.1</v>
      </c>
      <c r="BB55" s="1">
        <f>AY55*AZ55*BA55</f>
        <v>0</v>
      </c>
      <c r="BC55" s="1">
        <v>30000</v>
      </c>
      <c r="BD55" s="1">
        <f>BC55*W55/E55</f>
        <v>70.746248117592927</v>
      </c>
      <c r="BE55" s="1">
        <f>9325000-E55</f>
        <v>8979443.3456134144</v>
      </c>
      <c r="BF55" s="1">
        <f>AZ55*BE55</f>
        <v>0</v>
      </c>
      <c r="BG55" s="1">
        <f>AVERAGE(BF53:BF55)</f>
        <v>155040.79446176885</v>
      </c>
      <c r="BH55" s="1">
        <f>IF((BD55+BB55+AX55+AQ55)&lt;BG55,BD55+BB55+AX55+AQ55,BG55)</f>
        <v>24021.236912155749</v>
      </c>
      <c r="BI55" s="11">
        <v>721.04850000000022</v>
      </c>
      <c r="BJ55" s="1">
        <v>22373.989422767867</v>
      </c>
      <c r="BK55" s="1">
        <v>22577.268661353766</v>
      </c>
    </row>
    <row r="56" spans="1:63">
      <c r="A56" s="8">
        <v>39868</v>
      </c>
      <c r="B56" s="7" t="s">
        <v>112</v>
      </c>
      <c r="C56" s="1">
        <v>22.13294476636905</v>
      </c>
      <c r="D56" s="1">
        <f>1*C56-19.06222222</f>
        <v>3.0707225463690513</v>
      </c>
      <c r="E56" s="1">
        <f>-9018.7*D56^3 + 50694*D56^2 + 41936*D56-0.0000001</f>
        <v>345649.27386602032</v>
      </c>
      <c r="F56" s="1">
        <f>C56-C57</f>
        <v>-1.4068854166637834E-3</v>
      </c>
      <c r="G56" s="1">
        <f>-2254.7*D56^4 + 16898*D56^3 + 20968*D56^2 + 0.8449*D56-0.0000003</f>
        <v>486525.67527840071</v>
      </c>
      <c r="H56" s="1">
        <f>G56-G55</f>
        <v>326.02787330566207</v>
      </c>
      <c r="I56" s="1">
        <v>1016.4291666666667</v>
      </c>
      <c r="J56" s="9">
        <v>1.2999999999999999E-3</v>
      </c>
      <c r="K56" s="1">
        <v>1.1679999999999999</v>
      </c>
      <c r="L56" s="9">
        <v>2453000</v>
      </c>
      <c r="M56" s="1">
        <v>2.3833333333333333</v>
      </c>
      <c r="N56" s="1">
        <v>14.125373898223007</v>
      </c>
      <c r="O56" s="10">
        <v>16.262500000000003</v>
      </c>
      <c r="P56" s="1">
        <f>AVERAGE(Q56:Q57)</f>
        <v>20.890375000000002</v>
      </c>
      <c r="Q56" s="1">
        <f>1.158*O56+2.676</f>
        <v>21.507975000000002</v>
      </c>
      <c r="R56" s="1">
        <f>EXP(2.3026*(((7.5*P56)/(P56+237.3)+0.7858)))</f>
        <v>24.696737530097632</v>
      </c>
      <c r="S56" s="1">
        <f>((0.622/I56)*J56*K56*L56*M56*(N56-R56))</f>
        <v>-57.426560859426672</v>
      </c>
      <c r="T56" s="1">
        <f>IF(S56&lt;0,S56,0)</f>
        <v>-57.426560859426672</v>
      </c>
      <c r="U56" s="9">
        <v>2258000</v>
      </c>
      <c r="V56" s="1">
        <f>(-T56)*E56/U56</f>
        <v>8.7907214622159682</v>
      </c>
      <c r="W56" s="1">
        <f>V56*3600*24/1000</f>
        <v>759.5183343354596</v>
      </c>
      <c r="X56" s="1">
        <v>2.0000000000000001E-4</v>
      </c>
      <c r="Y56" s="1">
        <f>X56*E56</f>
        <v>69.129854773204073</v>
      </c>
      <c r="Z56" s="1">
        <v>8114000</v>
      </c>
      <c r="AA56" s="1">
        <v>0.1</v>
      </c>
      <c r="AB56" s="1">
        <v>21.9</v>
      </c>
      <c r="AC56" s="1">
        <v>-1.0304433333333316</v>
      </c>
      <c r="AD56" s="1">
        <v>1.161</v>
      </c>
      <c r="AE56" s="1">
        <v>1.013E-3</v>
      </c>
      <c r="AF56" s="1">
        <v>1.8489983685423741</v>
      </c>
      <c r="AG56" s="1">
        <v>1.4121725039742383</v>
      </c>
      <c r="AH56" s="1">
        <v>998.92907595037263</v>
      </c>
      <c r="AI56" s="1">
        <v>2.4500000000000002</v>
      </c>
      <c r="AJ56" s="1">
        <v>28.356481481481481</v>
      </c>
      <c r="AK56" s="1">
        <v>6.7000000000000004E-2</v>
      </c>
      <c r="AL56" s="1">
        <v>200</v>
      </c>
      <c r="AM56" s="1">
        <v>30</v>
      </c>
      <c r="AN56" s="1">
        <f>((AA56*(AB56-AC56))/((AA56+(AK56*(1+(AL56/AM56))))*AH56*AI56))</f>
        <v>1.5267895502570532E-3</v>
      </c>
      <c r="AO56" s="1">
        <f>((86400*AD56*AE56*(AF56-AG56))/AM56)/((AA56+(AK56*(1+(AL56/AM56))))*AH56*AI56)</f>
        <v>9.8516556990626701E-4</v>
      </c>
      <c r="AP56" s="1">
        <f>AN56+AO56</f>
        <v>2.51195512016332E-3</v>
      </c>
      <c r="AQ56" s="1">
        <f>AP56*Z56</f>
        <v>20382.00384500518</v>
      </c>
      <c r="AR56" s="1">
        <v>388000</v>
      </c>
      <c r="AS56" s="1">
        <v>100</v>
      </c>
      <c r="AT56" s="1">
        <v>5</v>
      </c>
      <c r="AU56" s="1">
        <f>((AA56*(AB56-AC56))/((AA56+(AK56*(1+(AS56/AT56))))*AH56*AI56))</f>
        <v>6.2172518514117122E-4</v>
      </c>
      <c r="AV56" s="1">
        <f>((86400*AD56*AE56*(AF56-AG56))/AT56)/((AA56+(AK56*(1+(AS56/AT56))))*AH56*AI56)</f>
        <v>2.4070203240841911E-3</v>
      </c>
      <c r="AW56" s="1">
        <f>AU56+AV56</f>
        <v>3.0287455092253622E-3</v>
      </c>
      <c r="AX56" s="1">
        <f>AW56*AR56</f>
        <v>1175.1532575794406</v>
      </c>
      <c r="AY56" s="1">
        <v>392000</v>
      </c>
      <c r="AZ56" s="1">
        <v>2.0000000000000001E-4</v>
      </c>
      <c r="BA56" s="1">
        <v>0.1</v>
      </c>
      <c r="BB56" s="1">
        <f>AY56*AZ56*BA56</f>
        <v>7.8400000000000007</v>
      </c>
      <c r="BC56" s="1">
        <v>30000</v>
      </c>
      <c r="BD56" s="1">
        <f>BC56*W56/E56</f>
        <v>65.921012288588997</v>
      </c>
      <c r="BE56" s="1">
        <f>9325000-E56</f>
        <v>8979350.7261339799</v>
      </c>
      <c r="BF56" s="1">
        <f>AZ56*BE56</f>
        <v>1795.870145226796</v>
      </c>
      <c r="BG56" s="1">
        <f>AVERAGE(BF54:BF56)</f>
        <v>4190.4131626906228</v>
      </c>
      <c r="BH56" s="1">
        <f>IF((BD56+BB56+AX56+AQ56)&lt;BG56,BD56+BB56+AX56+AQ56,BG56)</f>
        <v>4190.4131626906228</v>
      </c>
      <c r="BI56" s="11">
        <v>442.57410000000004</v>
      </c>
      <c r="BJ56" s="1">
        <v>22003.426408485851</v>
      </c>
      <c r="BK56" s="1">
        <v>22577.268661353766</v>
      </c>
    </row>
    <row r="57" spans="1:63">
      <c r="A57" s="8">
        <v>39869</v>
      </c>
      <c r="B57" s="7" t="s">
        <v>113</v>
      </c>
      <c r="C57" s="1">
        <v>22.134351651785714</v>
      </c>
      <c r="D57" s="1">
        <f>1*C57-19.06222222</f>
        <v>3.0721294317857151</v>
      </c>
      <c r="E57" s="1">
        <f>-9018.7*D57^3 + 50694*D57^2 + 41936*D57-0.0000001</f>
        <v>345787.29460143181</v>
      </c>
      <c r="F57" s="1">
        <f>C57-C58</f>
        <v>9.7652678571336082E-4</v>
      </c>
      <c r="G57" s="1">
        <f>-2254.7*D57^4 + 16898*D57^3 + 20968*D57^2 + 0.8449*D57-0.0000003</f>
        <v>487012.05841806147</v>
      </c>
      <c r="H57" s="1">
        <f>G57-G56</f>
        <v>486.38313966075657</v>
      </c>
      <c r="I57" s="1">
        <v>1019.8958333333333</v>
      </c>
      <c r="J57" s="9">
        <v>1.2999999999999999E-3</v>
      </c>
      <c r="K57" s="1">
        <v>1.1679999999999999</v>
      </c>
      <c r="L57" s="9">
        <v>2453000</v>
      </c>
      <c r="M57" s="1">
        <v>1.5125</v>
      </c>
      <c r="N57" s="1">
        <v>13.056230334676837</v>
      </c>
      <c r="O57" s="10">
        <v>15.195833333333338</v>
      </c>
      <c r="P57" s="1">
        <f>AVERAGE(Q57:Q58)</f>
        <v>20.668425000000003</v>
      </c>
      <c r="Q57" s="1">
        <f>1.158*O57+2.676</f>
        <v>20.272775000000003</v>
      </c>
      <c r="R57" s="1">
        <f>EXP(2.3026*(((7.5*P57)/(P57+237.3)+0.7858)))</f>
        <v>24.361769289926695</v>
      </c>
      <c r="S57" s="1">
        <f>((0.622/I57)*J57*K57*L57*M57*(N57-R57))</f>
        <v>-38.84230235437699</v>
      </c>
      <c r="T57" s="1">
        <f>IF(S57&lt;0,S57,0)</f>
        <v>-38.84230235437699</v>
      </c>
      <c r="U57" s="9">
        <v>2258000</v>
      </c>
      <c r="V57" s="1">
        <f>(-T57)*E57/U57</f>
        <v>5.948261579809941</v>
      </c>
      <c r="W57" s="1">
        <f>V57*3600*24/1000</f>
        <v>513.92980049557889</v>
      </c>
      <c r="X57" s="1">
        <v>2.3999999999999998E-3</v>
      </c>
      <c r="Y57" s="1">
        <f>X57*E57</f>
        <v>829.88950704343631</v>
      </c>
      <c r="Z57" s="1">
        <v>8114000</v>
      </c>
      <c r="AA57" s="1">
        <v>0.1</v>
      </c>
      <c r="AB57" s="1">
        <v>20.3</v>
      </c>
      <c r="AC57" s="1">
        <v>-0.88757333333333222</v>
      </c>
      <c r="AD57" s="1">
        <v>1.161</v>
      </c>
      <c r="AE57" s="1">
        <v>1.013E-3</v>
      </c>
      <c r="AF57" s="1">
        <v>1.7269662628703131</v>
      </c>
      <c r="AG57" s="1">
        <v>1.3052986670194782</v>
      </c>
      <c r="AH57" s="1">
        <v>999.0988241396667</v>
      </c>
      <c r="AI57" s="1">
        <v>2.4500000000000002</v>
      </c>
      <c r="AJ57" s="1">
        <v>28.356481481481481</v>
      </c>
      <c r="AK57" s="1">
        <v>6.7000000000000004E-2</v>
      </c>
      <c r="AL57" s="1">
        <v>200</v>
      </c>
      <c r="AM57" s="1">
        <v>30</v>
      </c>
      <c r="AN57" s="1">
        <f>((AA57*(AB57-AC57))/((AA57+(AK57*(1+(AL57/AM57))))*AH57*AI57))</f>
        <v>1.4105034498967249E-3</v>
      </c>
      <c r="AO57" s="1">
        <f>((86400*AD57*AE57*(AF57-AG57))/AM57)/((AA57+(AK57*(1+(AL57/AM57))))*AH57*AI57)</f>
        <v>9.5081782458455251E-4</v>
      </c>
      <c r="AP57" s="1">
        <f>AN57+AO57</f>
        <v>2.3613212744812775E-3</v>
      </c>
      <c r="AQ57" s="1">
        <f>AP57*Z57</f>
        <v>19159.760821141084</v>
      </c>
      <c r="AR57" s="1">
        <v>388000</v>
      </c>
      <c r="AS57" s="1">
        <v>100</v>
      </c>
      <c r="AT57" s="1">
        <v>5</v>
      </c>
      <c r="AU57" s="1">
        <f>((AA57*(AB57-AC57))/((AA57+(AK57*(1+(AS57/AT57))))*AH57*AI57))</f>
        <v>5.74372229873893E-4</v>
      </c>
      <c r="AV57" s="1">
        <f>((86400*AD57*AE57*(AF57-AG57))/AT57)/((AA57+(AK57*(1+(AS57/AT57))))*AH57*AI57)</f>
        <v>2.3230996882019385E-3</v>
      </c>
      <c r="AW57" s="1">
        <f>AU57+AV57</f>
        <v>2.8974719180758315E-3</v>
      </c>
      <c r="AX57" s="1">
        <f>AW57*AR57</f>
        <v>1124.2191042134227</v>
      </c>
      <c r="AY57" s="1">
        <v>392000</v>
      </c>
      <c r="AZ57" s="1">
        <v>2.3999999999999998E-3</v>
      </c>
      <c r="BA57" s="1">
        <v>0.1</v>
      </c>
      <c r="BB57" s="1">
        <f>AY57*AZ57*BA57</f>
        <v>94.08</v>
      </c>
      <c r="BC57" s="1">
        <v>30000</v>
      </c>
      <c r="BD57" s="1">
        <f>BC57*W57/E57</f>
        <v>44.587797919639137</v>
      </c>
      <c r="BE57" s="1">
        <f>9325000-E57</f>
        <v>8979212.7053985689</v>
      </c>
      <c r="BF57" s="1">
        <f>AZ57*BE57</f>
        <v>21550.110492956563</v>
      </c>
      <c r="BG57" s="1">
        <f>AVERAGE(BF55:BF57)</f>
        <v>7781.9935460611196</v>
      </c>
      <c r="BH57" s="1">
        <f>IF((BD57+BB57+AX57+AQ57)&lt;BG57,BD57+BB57+AX57+AQ57,BG57)</f>
        <v>7781.9935460611196</v>
      </c>
      <c r="BI57" s="11">
        <v>367.6355999999999</v>
      </c>
      <c r="BJ57" s="1">
        <v>22774.48082824087</v>
      </c>
      <c r="BK57" s="1">
        <v>22577.268661353766</v>
      </c>
    </row>
    <row r="58" spans="1:63">
      <c r="A58" s="8">
        <v>39870</v>
      </c>
      <c r="B58" s="7" t="s">
        <v>114</v>
      </c>
      <c r="C58" s="1">
        <v>22.133375125000001</v>
      </c>
      <c r="D58" s="1">
        <f>1*C58-19.06222222</f>
        <v>3.0711529050000017</v>
      </c>
      <c r="E58" s="1">
        <f>-9018.7*D58^3 + 50694*D58^2 + 41936*D58-0.0000001</f>
        <v>345691.50727977208</v>
      </c>
      <c r="F58" s="1">
        <f>C58-C59</f>
        <v>2.4486972222241832E-3</v>
      </c>
      <c r="G58" s="1">
        <f>-2254.7*D58^4 + 16898*D58^3 + 20968*D58^2 + 0.8449*D58-0.0000003</f>
        <v>486674.43663212808</v>
      </c>
      <c r="H58" s="1">
        <f>G58-G57</f>
        <v>-337.62178593338467</v>
      </c>
      <c r="I58" s="1">
        <v>1018.6291666666669</v>
      </c>
      <c r="J58" s="9">
        <v>1.2999999999999999E-3</v>
      </c>
      <c r="K58" s="1">
        <v>1.1679999999999999</v>
      </c>
      <c r="L58" s="9">
        <v>2453000</v>
      </c>
      <c r="M58" s="1">
        <v>1.1583333333333332</v>
      </c>
      <c r="N58" s="1">
        <v>13.768816918044415</v>
      </c>
      <c r="O58" s="10">
        <v>15.87916666666667</v>
      </c>
      <c r="P58" s="1">
        <f>AVERAGE(Q58:Q59)</f>
        <v>21.840900000000001</v>
      </c>
      <c r="Q58" s="1">
        <f>1.158*O58+2.676</f>
        <v>21.064075000000003</v>
      </c>
      <c r="R58" s="1">
        <f>EXP(2.3026*(((7.5*P58)/(P58+237.3)+0.7858)))</f>
        <v>26.177236321602237</v>
      </c>
      <c r="S58" s="1">
        <f>((0.622/I58)*J58*K58*L58*M58*(N58-R58))</f>
        <v>-32.689482022931649</v>
      </c>
      <c r="T58" s="1">
        <f>IF(S58&lt;0,S58,0)</f>
        <v>-32.689482022931649</v>
      </c>
      <c r="U58" s="9">
        <v>2258000</v>
      </c>
      <c r="V58" s="1">
        <f>(-T58)*E58/U58</f>
        <v>5.0046396424722124</v>
      </c>
      <c r="W58" s="1">
        <f>V58*3600*24/1000</f>
        <v>432.40086510959918</v>
      </c>
      <c r="X58" s="1">
        <v>0</v>
      </c>
      <c r="Y58" s="1">
        <f>X58*E58</f>
        <v>0</v>
      </c>
      <c r="Z58" s="1">
        <v>8114000</v>
      </c>
      <c r="AA58" s="1">
        <v>0.1</v>
      </c>
      <c r="AB58" s="1">
        <v>22.5</v>
      </c>
      <c r="AC58" s="1">
        <v>-0.14862666666666582</v>
      </c>
      <c r="AD58" s="1">
        <v>1.161</v>
      </c>
      <c r="AE58" s="1">
        <v>1.013E-3</v>
      </c>
      <c r="AF58" s="1">
        <v>1.8043004602148522</v>
      </c>
      <c r="AG58" s="1">
        <v>1.3765308927722477</v>
      </c>
      <c r="AH58" s="1">
        <v>998.99159443748351</v>
      </c>
      <c r="AI58" s="1">
        <v>2.4500000000000002</v>
      </c>
      <c r="AJ58" s="1">
        <v>28.356481481481481</v>
      </c>
      <c r="AK58" s="1">
        <v>6.7000000000000004E-2</v>
      </c>
      <c r="AL58" s="1">
        <v>200</v>
      </c>
      <c r="AM58" s="1">
        <v>30</v>
      </c>
      <c r="AN58" s="1">
        <f>((AA58*(AB58-AC58))/((AA58+(AK58*(1+(AL58/AM58))))*AH58*AI58))</f>
        <v>1.5079308309816845E-3</v>
      </c>
      <c r="AO58" s="1">
        <f>((86400*AD58*AE58*(AF58-AG58))/AM58)/((AA58+(AK58*(1+(AL58/AM58))))*AH58*AI58)</f>
        <v>9.6468068972561103E-4</v>
      </c>
      <c r="AP58" s="1">
        <f>AN58+AO58</f>
        <v>2.4726115207072954E-3</v>
      </c>
      <c r="AQ58" s="1">
        <f>AP58*Z58</f>
        <v>20062.769879018993</v>
      </c>
      <c r="AR58" s="1">
        <v>388000</v>
      </c>
      <c r="AS58" s="1">
        <v>100</v>
      </c>
      <c r="AT58" s="1">
        <v>5</v>
      </c>
      <c r="AU58" s="1">
        <f>((AA58*(AB58-AC58))/((AA58+(AK58*(1+(AS58/AT58))))*AH58*AI58))</f>
        <v>6.1404571108986529E-4</v>
      </c>
      <c r="AV58" s="1">
        <f>((86400*AD58*AE58*(AF58-AG58))/AT58)/((AA58+(AK58*(1+(AS58/AT58))))*AH58*AI58)</f>
        <v>2.3569703381351691E-3</v>
      </c>
      <c r="AW58" s="1">
        <f>AU58+AV58</f>
        <v>2.9710160492250346E-3</v>
      </c>
      <c r="AX58" s="1">
        <f>AW58*AR58</f>
        <v>1152.7542270993133</v>
      </c>
      <c r="AY58" s="1">
        <v>392000</v>
      </c>
      <c r="AZ58" s="1">
        <v>0</v>
      </c>
      <c r="BA58" s="1">
        <v>0.1</v>
      </c>
      <c r="BB58" s="1">
        <f>AY58*AZ58*BA58</f>
        <v>0</v>
      </c>
      <c r="BC58" s="1">
        <v>30000</v>
      </c>
      <c r="BD58" s="1">
        <f>BC58*W58/E58</f>
        <v>37.524861560424647</v>
      </c>
      <c r="BE58" s="1">
        <f>9325000-E58</f>
        <v>8979308.4927202277</v>
      </c>
      <c r="BF58" s="1">
        <f>AZ58*BE58</f>
        <v>0</v>
      </c>
      <c r="BG58" s="1">
        <f>AVERAGE(BF56:BF58)</f>
        <v>7781.9935460611196</v>
      </c>
      <c r="BH58" s="1">
        <f>IF((BD58+BB58+AX58+AQ58)&lt;BG58,BD58+BB58+AX58+AQ58,BG58)</f>
        <v>7781.9935460611196</v>
      </c>
      <c r="BI58" s="11">
        <v>280.59840000000008</v>
      </c>
      <c r="BJ58" s="1">
        <v>22763.087982177552</v>
      </c>
      <c r="BK58" s="1">
        <v>22577.268661353766</v>
      </c>
    </row>
    <row r="59" spans="1:63">
      <c r="A59" s="8">
        <v>39871</v>
      </c>
      <c r="B59" s="7" t="s">
        <v>115</v>
      </c>
      <c r="C59" s="1">
        <v>22.130926427777776</v>
      </c>
      <c r="D59" s="1">
        <f>1*C59-19.06222222</f>
        <v>3.0687042077777775</v>
      </c>
      <c r="E59" s="1">
        <f>-9018.7*D59^3 + 50694*D59^2 + 41936*D59-0.0000001</f>
        <v>345451.04341408279</v>
      </c>
      <c r="F59" s="1">
        <f>C59-C60</f>
        <v>1.6951162698397582E-3</v>
      </c>
      <c r="G59" s="1">
        <f>-2254.7*D59^4 + 16898*D59^3 + 20968*D59^2 + 0.8449*D59-0.0000003</f>
        <v>485828.24214667256</v>
      </c>
      <c r="H59" s="1">
        <f>G59-G58</f>
        <v>-846.19448545551859</v>
      </c>
      <c r="I59" s="1">
        <v>1017.8458333333333</v>
      </c>
      <c r="J59" s="9">
        <v>1.2999999999999999E-3</v>
      </c>
      <c r="K59" s="1">
        <v>1.1679999999999999</v>
      </c>
      <c r="L59" s="9">
        <v>2453000</v>
      </c>
      <c r="M59" s="1">
        <v>1.8499999999999999</v>
      </c>
      <c r="N59" s="1">
        <v>15.552327499066298</v>
      </c>
      <c r="O59" s="10">
        <v>17.220833333333335</v>
      </c>
      <c r="P59" s="1">
        <f>AVERAGE(Q59:Q60)</f>
        <v>23.061624999999999</v>
      </c>
      <c r="Q59" s="1">
        <f>1.158*O59+2.676</f>
        <v>22.617725</v>
      </c>
      <c r="R59" s="1">
        <f>EXP(2.3026*(((7.5*P59)/(P59+237.3)+0.7858)))</f>
        <v>28.191916326707883</v>
      </c>
      <c r="S59" s="1">
        <f>((0.622/I59)*J59*K59*L59*M59*(N59-R59))</f>
        <v>-53.22268737193567</v>
      </c>
      <c r="T59" s="1">
        <f>IF(S59&lt;0,S59,0)</f>
        <v>-53.22268737193567</v>
      </c>
      <c r="U59" s="9">
        <v>2258000</v>
      </c>
      <c r="V59" s="1">
        <f>(-T59)*E59/U59</f>
        <v>8.1425300646309573</v>
      </c>
      <c r="W59" s="1">
        <f>V59*3600*24/1000</f>
        <v>703.51459758411465</v>
      </c>
      <c r="X59" s="1">
        <v>0</v>
      </c>
      <c r="Y59" s="1">
        <f>X59*E59</f>
        <v>0</v>
      </c>
      <c r="Z59" s="1">
        <v>8114000</v>
      </c>
      <c r="AA59" s="1">
        <v>0.1</v>
      </c>
      <c r="AB59" s="1">
        <v>11.6</v>
      </c>
      <c r="AC59" s="1">
        <v>0.54321999999999926</v>
      </c>
      <c r="AD59" s="1">
        <v>1.161</v>
      </c>
      <c r="AE59" s="1">
        <v>1.013E-3</v>
      </c>
      <c r="AF59" s="1">
        <v>1.9650139728507667</v>
      </c>
      <c r="AG59" s="1">
        <v>1.5548173060181691</v>
      </c>
      <c r="AH59" s="1">
        <v>998.76545868365986</v>
      </c>
      <c r="AI59" s="1">
        <v>2.4500000000000002</v>
      </c>
      <c r="AJ59" s="1">
        <v>28.356481481481481</v>
      </c>
      <c r="AK59" s="1">
        <v>6.7000000000000004E-2</v>
      </c>
      <c r="AL59" s="1">
        <v>200</v>
      </c>
      <c r="AM59" s="1">
        <v>30</v>
      </c>
      <c r="AN59" s="1">
        <f>((AA59*(AB59-AC59))/((AA59+(AK59*(1+(AL59/AM59))))*AH59*AI59))</f>
        <v>7.3631989651486032E-4</v>
      </c>
      <c r="AO59" s="1">
        <f>((86400*AD59*AE59*(AF59-AG59))/AM59)/((AA59+(AK59*(1+(AL59/AM59))))*AH59*AI59)</f>
        <v>9.2526076683336201E-4</v>
      </c>
      <c r="AP59" s="1">
        <f>AN59+AO59</f>
        <v>1.6615806633482224E-3</v>
      </c>
      <c r="AQ59" s="1">
        <f>AP59*Z59</f>
        <v>13482.065502407477</v>
      </c>
      <c r="AR59" s="1">
        <v>388000</v>
      </c>
      <c r="AS59" s="1">
        <v>100</v>
      </c>
      <c r="AT59" s="1">
        <v>5</v>
      </c>
      <c r="AU59" s="1">
        <f>((AA59*(AB59-AC59))/((AA59+(AK59*(1+(AS59/AT59))))*AH59*AI59))</f>
        <v>2.9983740975090861E-4</v>
      </c>
      <c r="AV59" s="1">
        <f>((86400*AD59*AE59*(AF59-AG59))/AT59)/((AA59+(AK59*(1+(AS59/AT59))))*AH59*AI59)</f>
        <v>2.2606570295158855E-3</v>
      </c>
      <c r="AW59" s="1">
        <f>AU59+AV59</f>
        <v>2.5604944392667939E-3</v>
      </c>
      <c r="AX59" s="1">
        <f>AW59*AR59</f>
        <v>993.47184243551601</v>
      </c>
      <c r="AY59" s="1">
        <v>392000</v>
      </c>
      <c r="AZ59" s="1">
        <v>0</v>
      </c>
      <c r="BA59" s="1">
        <v>0.1</v>
      </c>
      <c r="BB59" s="1">
        <f>AY59*AZ59*BA59</f>
        <v>0</v>
      </c>
      <c r="BC59" s="1">
        <v>30000</v>
      </c>
      <c r="BD59" s="1">
        <f>BC59*W59/E59</f>
        <v>61.095308090370779</v>
      </c>
      <c r="BE59" s="1">
        <f>9325000-E59</f>
        <v>8979548.9565859176</v>
      </c>
      <c r="BF59" s="1">
        <f>AZ59*BE59</f>
        <v>0</v>
      </c>
      <c r="BG59" s="1">
        <f>AVERAGE(BF57:BF59)</f>
        <v>7183.3701643188542</v>
      </c>
      <c r="BH59" s="1">
        <f>IF((BD59+BB59+AX59+AQ59)&lt;BG59,BD59+BB59+AX59+AQ59,BG59)</f>
        <v>7183.3701643188542</v>
      </c>
      <c r="BI59" s="11">
        <v>206.68139999999997</v>
      </c>
      <c r="BJ59" s="1">
        <v>24490.415674226362</v>
      </c>
      <c r="BK59" s="1">
        <v>24141.054386354957</v>
      </c>
    </row>
    <row r="60" spans="1:63">
      <c r="A60" s="8">
        <v>39872</v>
      </c>
      <c r="B60" s="7" t="s">
        <v>116</v>
      </c>
      <c r="C60" s="1">
        <v>22.129231311507937</v>
      </c>
      <c r="D60" s="1">
        <f>1*C60-19.06222222</f>
        <v>3.0670090915079378</v>
      </c>
      <c r="E60" s="1">
        <f>-9018.7*D60^3 + 50694*D60^2 + 41936*D60-0.0000001</f>
        <v>345284.35458753799</v>
      </c>
      <c r="F60" s="1">
        <f>C60-C61</f>
        <v>1.0691708829355662E-3</v>
      </c>
      <c r="G60" s="1">
        <f>-2254.7*D60^4 + 16898*D60^3 + 20968*D60^2 + 0.8449*D60-0.0000003</f>
        <v>485242.80717704509</v>
      </c>
      <c r="H60" s="1">
        <f>G60-G59</f>
        <v>-585.43496962747304</v>
      </c>
      <c r="I60" s="1">
        <v>1009.3625000000002</v>
      </c>
      <c r="J60" s="9">
        <v>1.2999999999999999E-3</v>
      </c>
      <c r="K60" s="1">
        <v>1.1679999999999999</v>
      </c>
      <c r="L60" s="9">
        <v>2453000</v>
      </c>
      <c r="M60" s="1">
        <v>3.941666666666666</v>
      </c>
      <c r="N60" s="1">
        <v>18.643757489782871</v>
      </c>
      <c r="O60" s="10">
        <v>17.987500000000001</v>
      </c>
      <c r="P60" s="1">
        <f>AVERAGE(Q60:Q61)</f>
        <v>24.325774999999997</v>
      </c>
      <c r="Q60" s="1">
        <f>1.158*O60+2.676</f>
        <v>23.505524999999999</v>
      </c>
      <c r="R60" s="1">
        <f>EXP(2.3026*(((7.5*P60)/(P60+237.3)+0.7858)))</f>
        <v>30.419646845583053</v>
      </c>
      <c r="S60" s="1">
        <f>((0.622/I60)*J60*K60*L60*M60*(N60-R60))</f>
        <v>-106.53702703020723</v>
      </c>
      <c r="T60" s="1">
        <f>IF(S60&lt;0,S60,0)</f>
        <v>-106.53702703020723</v>
      </c>
      <c r="U60" s="9">
        <v>2258000</v>
      </c>
      <c r="V60" s="1">
        <f>(-T60)*E60/U60</f>
        <v>16.29121727980522</v>
      </c>
      <c r="W60" s="1">
        <f>V60*3600*24/1000</f>
        <v>1407.5611729751711</v>
      </c>
      <c r="X60" s="1">
        <v>1.9E-2</v>
      </c>
      <c r="Y60" s="1">
        <f>X60*E60</f>
        <v>6560.4027371632219</v>
      </c>
      <c r="Z60" s="1">
        <v>8114000</v>
      </c>
      <c r="AA60" s="1">
        <v>0.1</v>
      </c>
      <c r="AB60" s="1">
        <v>4.0999999999999996</v>
      </c>
      <c r="AC60" s="1">
        <v>0.71173333333333222</v>
      </c>
      <c r="AD60" s="1">
        <v>1.161</v>
      </c>
      <c r="AE60" s="1">
        <v>1.013E-3</v>
      </c>
      <c r="AF60" s="1">
        <v>2.0623675550770262</v>
      </c>
      <c r="AG60" s="1">
        <v>1.8638646779008625</v>
      </c>
      <c r="AH60" s="1">
        <v>998.62715538544387</v>
      </c>
      <c r="AI60" s="1">
        <v>2.4500000000000002</v>
      </c>
      <c r="AJ60" s="1">
        <v>28.356481481481481</v>
      </c>
      <c r="AK60" s="1">
        <v>6.7000000000000004E-2</v>
      </c>
      <c r="AL60" s="1">
        <v>200</v>
      </c>
      <c r="AM60" s="1">
        <v>30</v>
      </c>
      <c r="AN60" s="1">
        <f>((AA60*(AB60-AC60))/((AA60+(AK60*(1+(AL60/AM60))))*AH60*AI60))</f>
        <v>2.2567091697939094E-4</v>
      </c>
      <c r="AO60" s="1">
        <f>((86400*AD60*AE60*(AF60-AG60))/AM60)/((AA60+(AK60*(1+(AL60/AM60))))*AH60*AI60)</f>
        <v>4.478153429062531E-4</v>
      </c>
      <c r="AP60" s="1">
        <f>AN60+AO60</f>
        <v>6.7348625988564409E-4</v>
      </c>
      <c r="AQ60" s="1">
        <f>AP60*Z60</f>
        <v>5464.6675127121161</v>
      </c>
      <c r="AR60" s="1">
        <v>388000</v>
      </c>
      <c r="AS60" s="1">
        <v>100</v>
      </c>
      <c r="AT60" s="1">
        <v>5</v>
      </c>
      <c r="AU60" s="1">
        <f>((AA60*(AB60-AC60))/((AA60+(AK60*(1+(AS60/AT60))))*AH60*AI60))</f>
        <v>9.1895633302158545E-5</v>
      </c>
      <c r="AV60" s="1">
        <f>((86400*AD60*AE60*(AF60-AG60))/AT60)/((AA60+(AK60*(1+(AS60/AT60))))*AH60*AI60)</f>
        <v>1.094131448295172E-3</v>
      </c>
      <c r="AW60" s="1">
        <f>AU60+AV60</f>
        <v>1.1860270815973305E-3</v>
      </c>
      <c r="AX60" s="1">
        <f>AW60*AR60</f>
        <v>460.17850765976425</v>
      </c>
      <c r="AY60" s="1">
        <v>392000</v>
      </c>
      <c r="AZ60" s="1">
        <v>1.9E-2</v>
      </c>
      <c r="BA60" s="1">
        <v>0.1</v>
      </c>
      <c r="BB60" s="1">
        <f>AY60*AZ60*BA60</f>
        <v>744.80000000000007</v>
      </c>
      <c r="BC60" s="1">
        <v>30000</v>
      </c>
      <c r="BD60" s="1">
        <f>BC60*W60/E60</f>
        <v>122.29582553688978</v>
      </c>
      <c r="BE60" s="1">
        <f>9325000-E60</f>
        <v>8979715.6454124618</v>
      </c>
      <c r="BF60" s="1">
        <f>AZ60*BE60</f>
        <v>170614.59726283676</v>
      </c>
      <c r="BG60" s="1">
        <f>AVERAGE(BF58:BF60)</f>
        <v>56871.532420945587</v>
      </c>
      <c r="BH60" s="1">
        <f>IF((BD60+BB60+AX60+AQ60)&lt;BG60,BD60+BB60+AX60+AQ60,BG60)</f>
        <v>6791.9418459087701</v>
      </c>
      <c r="BI60" s="11">
        <v>1602.2331000000001</v>
      </c>
      <c r="BJ60" s="1">
        <v>35303.825547978005</v>
      </c>
      <c r="BK60" s="1">
        <v>27963.315914162482</v>
      </c>
    </row>
    <row r="61" spans="1:63">
      <c r="A61" s="8">
        <v>39873</v>
      </c>
      <c r="B61" s="7" t="s">
        <v>117</v>
      </c>
      <c r="C61" s="1">
        <v>22.128162140625001</v>
      </c>
      <c r="D61" s="1">
        <f>1*C61-19.06222222</f>
        <v>3.0659399206250022</v>
      </c>
      <c r="E61" s="1">
        <f>-9018.7*D61^3 + 50694*D61^2 + 41936*D61-0.0000001</f>
        <v>345179.12249948503</v>
      </c>
      <c r="F61" s="1">
        <f>C61-C62</f>
        <v>4.6224062500144214E-4</v>
      </c>
      <c r="G61" s="1">
        <f>-2254.7*D61^4 + 16898*D61^3 + 20968*D61^2 + 0.8449*D61-0.0000003</f>
        <v>484873.69762735371</v>
      </c>
      <c r="H61" s="1">
        <f>G61-G60</f>
        <v>-369.10954969137674</v>
      </c>
      <c r="I61" s="1">
        <v>1009.45</v>
      </c>
      <c r="J61" s="9">
        <v>1.2999999999999999E-3</v>
      </c>
      <c r="K61" s="1">
        <v>1.1679999999999999</v>
      </c>
      <c r="L61" s="9">
        <v>2453000</v>
      </c>
      <c r="M61" s="1">
        <v>2.6833333333333331</v>
      </c>
      <c r="N61" s="1">
        <v>18.774455158178867</v>
      </c>
      <c r="O61" s="10">
        <v>19.404166666666665</v>
      </c>
      <c r="P61" s="1">
        <f>AVERAGE(Q61:Q62)</f>
        <v>24.827574999999996</v>
      </c>
      <c r="Q61" s="1">
        <f>1.158*O61+2.676</f>
        <v>25.146024999999995</v>
      </c>
      <c r="R61" s="1">
        <f>EXP(2.3026*(((7.5*P61)/(P61+237.3)+0.7858)))</f>
        <v>31.345616346934428</v>
      </c>
      <c r="S61" s="1">
        <f>((0.622/I61)*J61*K61*L61*M61*(N61-R61))</f>
        <v>-77.417534488348579</v>
      </c>
      <c r="T61" s="1">
        <f>IF(S61&lt;0,S61,0)</f>
        <v>-77.417534488348579</v>
      </c>
      <c r="U61" s="9">
        <v>2258000</v>
      </c>
      <c r="V61" s="1">
        <f>(-T61)*E61/U61</f>
        <v>11.834772639841356</v>
      </c>
      <c r="W61" s="1">
        <f>V61*3600*24/1000</f>
        <v>1022.5243560822933</v>
      </c>
      <c r="X61" s="1">
        <v>2.8000000000000001E-2</v>
      </c>
      <c r="Y61" s="1">
        <f>X61*E61</f>
        <v>9665.0154299855803</v>
      </c>
      <c r="Z61" s="1">
        <v>8114000</v>
      </c>
      <c r="AA61" s="1">
        <v>0.1</v>
      </c>
      <c r="AB61" s="1">
        <v>19.600000000000001</v>
      </c>
      <c r="AC61" s="1">
        <v>0.8948999999999987</v>
      </c>
      <c r="AD61" s="1">
        <v>1.161</v>
      </c>
      <c r="AE61" s="1">
        <v>1.013E-3</v>
      </c>
      <c r="AF61" s="1">
        <v>2.2534148570033685</v>
      </c>
      <c r="AG61" s="1">
        <v>1.8769067913123891</v>
      </c>
      <c r="AH61" s="1">
        <v>998.35466951477053</v>
      </c>
      <c r="AI61" s="1">
        <v>2.4500000000000002</v>
      </c>
      <c r="AJ61" s="1">
        <v>28.356481481481481</v>
      </c>
      <c r="AK61" s="1">
        <v>6.7000000000000004E-2</v>
      </c>
      <c r="AL61" s="1">
        <v>200</v>
      </c>
      <c r="AM61" s="1">
        <v>30</v>
      </c>
      <c r="AN61" s="1">
        <f>((AA61*(AB61-AC61))/((AA61+(AK61*(1+(AL61/AM61))))*AH61*AI61))</f>
        <v>1.2461679072943354E-3</v>
      </c>
      <c r="AO61" s="1">
        <f>((86400*AD61*AE61*(AF61-AG61))/AM61)/((AA61+(AK61*(1+(AL61/AM61))))*AH61*AI61)</f>
        <v>8.496204661415064E-4</v>
      </c>
      <c r="AP61" s="1">
        <f>AN61+AO61</f>
        <v>2.0957883734358416E-3</v>
      </c>
      <c r="AQ61" s="1">
        <f>AP61*Z61</f>
        <v>17005.226862058418</v>
      </c>
      <c r="AR61" s="1">
        <v>388000</v>
      </c>
      <c r="AS61" s="1">
        <v>100</v>
      </c>
      <c r="AT61" s="1">
        <v>5</v>
      </c>
      <c r="AU61" s="1">
        <f>((AA61*(AB61-AC61))/((AA61+(AK61*(1+(AS61/AT61))))*AH61*AI61))</f>
        <v>5.0745302307650321E-4</v>
      </c>
      <c r="AV61" s="1">
        <f>((86400*AD61*AE61*(AF61-AG61))/AT61)/((AA61+(AK61*(1+(AS61/AT61))))*AH61*AI61)</f>
        <v>2.0758477480643839E-3</v>
      </c>
      <c r="AW61" s="1">
        <f>AU61+AV61</f>
        <v>2.583300771140887E-3</v>
      </c>
      <c r="AX61" s="1">
        <f>AW61*AR61</f>
        <v>1002.3206992026642</v>
      </c>
      <c r="AY61" s="1">
        <v>392000</v>
      </c>
      <c r="AZ61" s="1">
        <v>2.8000000000000001E-2</v>
      </c>
      <c r="BA61" s="1">
        <v>0.1</v>
      </c>
      <c r="BB61" s="1">
        <f>AY61*AZ61*BA61</f>
        <v>1097.6000000000001</v>
      </c>
      <c r="BC61" s="1">
        <v>30000</v>
      </c>
      <c r="BD61" s="1">
        <f>BC61*W61/E61</f>
        <v>88.869020989282348</v>
      </c>
      <c r="BE61" s="1">
        <f>9325000-E61</f>
        <v>8979820.8775005154</v>
      </c>
      <c r="BF61" s="1">
        <f>AZ61*BE61</f>
        <v>251434.98457001444</v>
      </c>
      <c r="BG61" s="1">
        <f>AVERAGE(BF59:BF61)</f>
        <v>140683.19394428373</v>
      </c>
      <c r="BH61" s="1">
        <f>IF((BD61+BB61+AX61+AQ61)&lt;BG61,BD61+BB61+AX61+AQ61,BG61)</f>
        <v>19194.016582250366</v>
      </c>
      <c r="BI61" s="11">
        <v>2999.0699999999997</v>
      </c>
      <c r="BJ61" s="1">
        <v>43737.99668766703</v>
      </c>
      <c r="BK61" s="1">
        <v>31727.326064072364</v>
      </c>
    </row>
    <row r="62" spans="1:63">
      <c r="A62" s="8">
        <v>39874</v>
      </c>
      <c r="B62" s="7" t="s">
        <v>118</v>
      </c>
      <c r="C62" s="1">
        <v>22.1276999</v>
      </c>
      <c r="D62" s="1">
        <f>1*C62-19.06222222</f>
        <v>3.0654776800000008</v>
      </c>
      <c r="E62" s="1">
        <f>-9018.7*D62^3 + 50694*D62^2 + 41936*D62-0.0000001</f>
        <v>345133.60408360441</v>
      </c>
      <c r="F62" s="1">
        <f>C62-C63</f>
        <v>2.511452020215188E-5</v>
      </c>
      <c r="G62" s="1">
        <f>-2254.7*D62^4 + 16898*D62^3 + 20968*D62^2 + 0.8449*D62-0.0000003</f>
        <v>484714.15327505133</v>
      </c>
      <c r="H62" s="1">
        <f>G62-G61</f>
        <v>-159.54435230238596</v>
      </c>
      <c r="I62" s="1">
        <v>1014.1125</v>
      </c>
      <c r="J62" s="9">
        <v>1.2999999999999999E-3</v>
      </c>
      <c r="K62" s="1">
        <v>1.1679999999999999</v>
      </c>
      <c r="L62" s="9">
        <v>2453000</v>
      </c>
      <c r="M62" s="1">
        <v>2.6416666666666666</v>
      </c>
      <c r="N62" s="1">
        <v>16.998215208765405</v>
      </c>
      <c r="O62" s="10">
        <v>18.854166666666668</v>
      </c>
      <c r="P62" s="1">
        <f>AVERAGE(Q62:Q63)</f>
        <v>23.840862499999997</v>
      </c>
      <c r="Q62" s="1">
        <f>1.158*O62+2.676</f>
        <v>24.509124999999997</v>
      </c>
      <c r="R62" s="1">
        <f>EXP(2.3026*(((7.5*P62)/(P62+237.3)+0.7858)))</f>
        <v>29.54760157870869</v>
      </c>
      <c r="S62" s="1">
        <f>((0.622/I62)*J62*K62*L62*M62*(N62-R62))</f>
        <v>-75.733582088964425</v>
      </c>
      <c r="T62" s="1">
        <f>IF(S62&lt;0,S62,0)</f>
        <v>-75.733582088964425</v>
      </c>
      <c r="U62" s="9">
        <v>2258000</v>
      </c>
      <c r="V62" s="1">
        <f>(-T62)*E62/U62</f>
        <v>11.575821141065457</v>
      </c>
      <c r="W62" s="1">
        <f>V62*3600*24/1000</f>
        <v>1000.1509465880556</v>
      </c>
      <c r="X62" s="1">
        <v>0</v>
      </c>
      <c r="Y62" s="1">
        <f>X62*E62</f>
        <v>0</v>
      </c>
      <c r="Z62" s="1">
        <v>8114000</v>
      </c>
      <c r="AA62" s="1">
        <v>0.1</v>
      </c>
      <c r="AB62" s="1">
        <v>22.82</v>
      </c>
      <c r="AC62" s="1">
        <v>0.24492000000000083</v>
      </c>
      <c r="AD62" s="1">
        <v>1.161</v>
      </c>
      <c r="AE62" s="1">
        <v>1.013E-3</v>
      </c>
      <c r="AF62" s="1">
        <v>2.1774806582849662</v>
      </c>
      <c r="AG62" s="1">
        <v>1.6993421970698925</v>
      </c>
      <c r="AH62" s="1">
        <v>998.46303511094334</v>
      </c>
      <c r="AI62" s="1">
        <v>2.4500000000000002</v>
      </c>
      <c r="AJ62" s="1">
        <v>28.356481481481481</v>
      </c>
      <c r="AK62" s="1">
        <v>6.7000000000000004E-2</v>
      </c>
      <c r="AL62" s="1">
        <v>200</v>
      </c>
      <c r="AM62" s="1">
        <v>30</v>
      </c>
      <c r="AN62" s="1">
        <f>((AA62*(AB62-AC62))/((AA62+(AK62*(1+(AL62/AM62))))*AH62*AI62))</f>
        <v>1.5038298073795349E-3</v>
      </c>
      <c r="AO62" s="1">
        <f>((86400*AD62*AE62*(AF62-AG62))/AM62)/((AA62+(AK62*(1+(AL62/AM62))))*AH62*AI62)</f>
        <v>1.0788404539419203E-3</v>
      </c>
      <c r="AP62" s="1">
        <f>AN62+AO62</f>
        <v>2.5826702613214554E-3</v>
      </c>
      <c r="AQ62" s="1">
        <f>AP62*Z62</f>
        <v>20955.78650036229</v>
      </c>
      <c r="AR62" s="1">
        <v>388000</v>
      </c>
      <c r="AS62" s="1">
        <v>100</v>
      </c>
      <c r="AT62" s="1">
        <v>5</v>
      </c>
      <c r="AU62" s="1">
        <f>((AA62*(AB62-AC62))/((AA62+(AK62*(1+(AS62/AT62))))*AH62*AI62))</f>
        <v>6.123757300123254E-4</v>
      </c>
      <c r="AV62" s="1">
        <f>((86400*AD62*AE62*(AF62-AG62))/AT62)/((AA62+(AK62*(1+(AS62/AT62))))*AH62*AI62)</f>
        <v>2.6358928675608161E-3</v>
      </c>
      <c r="AW62" s="1">
        <f>AU62+AV62</f>
        <v>3.2482685975731415E-3</v>
      </c>
      <c r="AX62" s="1">
        <f>AW62*AR62</f>
        <v>1260.3282158583788</v>
      </c>
      <c r="AY62" s="1">
        <v>392000</v>
      </c>
      <c r="AZ62" s="1">
        <v>0</v>
      </c>
      <c r="BA62" s="1">
        <v>0.1</v>
      </c>
      <c r="BB62" s="1">
        <f>AY62*AZ62*BA62</f>
        <v>0</v>
      </c>
      <c r="BC62" s="1">
        <v>30000</v>
      </c>
      <c r="BD62" s="1">
        <f>BC62*W62/E62</f>
        <v>86.935980856774052</v>
      </c>
      <c r="BE62" s="1">
        <f>9325000-E62</f>
        <v>8979866.3959163949</v>
      </c>
      <c r="BF62" s="1">
        <f>AZ62*BE62</f>
        <v>0</v>
      </c>
      <c r="BG62" s="1">
        <f>AVERAGE(BF60:BF62)</f>
        <v>140683.19394428373</v>
      </c>
      <c r="BH62" s="1">
        <f>IF((BD62+BB62+AX62+AQ62)&lt;BG62,BD62+BB62+AX62+AQ62,BG62)</f>
        <v>22303.050697077444</v>
      </c>
      <c r="BI62" s="11">
        <v>1695.8286000000001</v>
      </c>
      <c r="BJ62" s="1">
        <v>34491.654272593987</v>
      </c>
      <c r="BK62" s="1">
        <v>33636.432266879659</v>
      </c>
    </row>
    <row r="63" spans="1:63">
      <c r="A63" s="8">
        <v>39875</v>
      </c>
      <c r="B63" s="7" t="s">
        <v>119</v>
      </c>
      <c r="C63" s="1">
        <v>22.127674785479797</v>
      </c>
      <c r="D63" s="1">
        <f>1*C63-19.06222222</f>
        <v>3.0654525654797986</v>
      </c>
      <c r="E63" s="1">
        <f>-9018.7*D63^3 + 50694*D63^2 + 41936*D63-0.0000001</f>
        <v>345131.13057614403</v>
      </c>
      <c r="F63" s="1">
        <f>C63-C64</f>
        <v>5.4967833694163915E-4</v>
      </c>
      <c r="G63" s="1">
        <f>-2254.7*D63^4 + 16898*D63^3 + 20968*D63^2 + 0.8449*D63-0.0000003</f>
        <v>484705.48549236619</v>
      </c>
      <c r="H63" s="1">
        <f>G63-G62</f>
        <v>-8.6677826851373538</v>
      </c>
      <c r="I63" s="1">
        <v>1020.65</v>
      </c>
      <c r="J63" s="9">
        <v>1.2999999999999999E-3</v>
      </c>
      <c r="K63" s="1">
        <v>1.1679999999999999</v>
      </c>
      <c r="L63" s="9">
        <v>2453000</v>
      </c>
      <c r="M63" s="1">
        <v>1.8416666666666668</v>
      </c>
      <c r="N63" s="1">
        <v>15.40548100574674</v>
      </c>
      <c r="O63" s="10">
        <v>17.7</v>
      </c>
      <c r="P63" s="1">
        <f>AVERAGE(Q63:Q64)</f>
        <v>23.078512499999999</v>
      </c>
      <c r="Q63" s="1">
        <f>1.158*O63+2.676</f>
        <v>23.172599999999996</v>
      </c>
      <c r="R63" s="1">
        <f>EXP(2.3026*(((7.5*P63)/(P63+237.3)+0.7858)))</f>
        <v>28.220710660821908</v>
      </c>
      <c r="S63" s="1">
        <f>((0.622/I63)*J63*K63*L63*M63*(N63-R63))</f>
        <v>-53.571611301062049</v>
      </c>
      <c r="T63" s="1">
        <f>IF(S63&lt;0,S63,0)</f>
        <v>-53.571611301062049</v>
      </c>
      <c r="U63" s="9">
        <v>2258000</v>
      </c>
      <c r="V63" s="1">
        <f>(-T63)*E63/U63</f>
        <v>8.1883218667499023</v>
      </c>
      <c r="W63" s="1">
        <f>V63*3600*24/1000</f>
        <v>707.47100928719158</v>
      </c>
      <c r="X63" s="1">
        <v>0</v>
      </c>
      <c r="Y63" s="1">
        <f>X63*E63</f>
        <v>0</v>
      </c>
      <c r="Z63" s="1">
        <v>8114000</v>
      </c>
      <c r="AA63" s="1">
        <v>0.1</v>
      </c>
      <c r="AB63" s="1">
        <v>24.38</v>
      </c>
      <c r="AC63" s="1">
        <v>-0.39511666666666789</v>
      </c>
      <c r="AD63" s="1">
        <v>1.161</v>
      </c>
      <c r="AE63" s="1">
        <v>1.013E-3</v>
      </c>
      <c r="AF63" s="1">
        <v>2.0253762197498539</v>
      </c>
      <c r="AG63" s="1">
        <v>1.5401298337681182</v>
      </c>
      <c r="AH63" s="1">
        <v>998.67978255046376</v>
      </c>
      <c r="AI63" s="1">
        <v>2.4500000000000002</v>
      </c>
      <c r="AJ63" s="1">
        <v>28.356481481481481</v>
      </c>
      <c r="AK63" s="1">
        <v>6.7000000000000004E-2</v>
      </c>
      <c r="AL63" s="1">
        <v>200</v>
      </c>
      <c r="AM63" s="1">
        <v>30</v>
      </c>
      <c r="AN63" s="1">
        <f>((AA63*(AB63-AC63))/((AA63+(AK63*(1+(AL63/AM63))))*AH63*AI63))</f>
        <v>1.6500261690614122E-3</v>
      </c>
      <c r="AO63" s="1">
        <f>((86400*AD63*AE63*(AF63-AG63))/AM63)/((AA63+(AK63*(1+(AL63/AM63))))*AH63*AI63)</f>
        <v>1.0946406862299232E-3</v>
      </c>
      <c r="AP63" s="1">
        <f>AN63+AO63</f>
        <v>2.7446668552913354E-3</v>
      </c>
      <c r="AQ63" s="1">
        <f>AP63*Z63</f>
        <v>22270.226863833894</v>
      </c>
      <c r="AR63" s="1">
        <v>388000</v>
      </c>
      <c r="AS63" s="1">
        <v>100</v>
      </c>
      <c r="AT63" s="1">
        <v>5</v>
      </c>
      <c r="AU63" s="1">
        <f>((AA63*(AB63-AC63))/((AA63+(AK63*(1+(AS63/AT63))))*AH63*AI63))</f>
        <v>6.7190846654325588E-4</v>
      </c>
      <c r="AV63" s="1">
        <f>((86400*AD63*AE63*(AF63-AG63))/AT63)/((AA63+(AK63*(1+(AS63/AT63))))*AH63*AI63)</f>
        <v>2.6744970183799452E-3</v>
      </c>
      <c r="AW63" s="1">
        <f>AU63+AV63</f>
        <v>3.3464054849232012E-3</v>
      </c>
      <c r="AX63" s="1">
        <f>AW63*AR63</f>
        <v>1298.405328150202</v>
      </c>
      <c r="AY63" s="1">
        <v>392000</v>
      </c>
      <c r="AZ63" s="1">
        <v>0</v>
      </c>
      <c r="BA63" s="1">
        <v>0.1</v>
      </c>
      <c r="BB63" s="1">
        <f>AY63*AZ63*BA63</f>
        <v>0</v>
      </c>
      <c r="BC63" s="1">
        <v>30000</v>
      </c>
      <c r="BD63" s="1">
        <f>BC63*W63/E63</f>
        <v>61.495844327879908</v>
      </c>
      <c r="BE63" s="1">
        <f>9325000-E63</f>
        <v>8979868.8694238551</v>
      </c>
      <c r="BF63" s="1">
        <f>AZ63*BE63</f>
        <v>0</v>
      </c>
      <c r="BG63" s="1">
        <f>AVERAGE(BF61:BF63)</f>
        <v>83811.661523338145</v>
      </c>
      <c r="BH63" s="1">
        <f>IF((BD63+BB63+AX63+AQ63)&lt;BG63,BD63+BB63+AX63+AQ63,BG63)</f>
        <v>23630.128036311977</v>
      </c>
      <c r="BI63" s="11">
        <v>999.24120000000005</v>
      </c>
      <c r="BJ63" s="1">
        <v>33936.870240277603</v>
      </c>
      <c r="BK63" s="1">
        <v>33636.432266879659</v>
      </c>
    </row>
    <row r="64" spans="1:63">
      <c r="A64" s="8">
        <v>39876</v>
      </c>
      <c r="B64" s="7" t="s">
        <v>120</v>
      </c>
      <c r="C64" s="1">
        <v>22.127125107142856</v>
      </c>
      <c r="D64" s="1">
        <f>1*C64-19.06222222</f>
        <v>3.064902887142857</v>
      </c>
      <c r="E64" s="1">
        <f>-9018.7*D64^3 + 50694*D64^2 + 41936*D64-0.0000001</f>
        <v>345076.98304383655</v>
      </c>
      <c r="F64" s="1">
        <f>C64-C65</f>
        <v>4.6821636904681441E-4</v>
      </c>
      <c r="G64" s="1">
        <f>-2254.7*D64^4 + 16898*D64^3 + 20968*D64^2 + 0.8449*D64-0.0000003</f>
        <v>484515.79038601212</v>
      </c>
      <c r="H64" s="1">
        <f>G64-G63</f>
        <v>-189.69510635407642</v>
      </c>
      <c r="I64" s="1">
        <v>1027.9375</v>
      </c>
      <c r="J64" s="9">
        <v>1.2999999999999999E-3</v>
      </c>
      <c r="K64" s="1">
        <v>1.1679999999999999</v>
      </c>
      <c r="L64" s="9">
        <v>2453000</v>
      </c>
      <c r="M64" s="1">
        <v>2.6791666666666671</v>
      </c>
      <c r="N64" s="1">
        <v>13.192989647902937</v>
      </c>
      <c r="O64" s="10">
        <v>17.537500000000001</v>
      </c>
      <c r="P64" s="1">
        <f>AVERAGE(Q64:Q65)</f>
        <v>23.573074999999999</v>
      </c>
      <c r="Q64" s="1">
        <f>1.158*O64+2.676</f>
        <v>22.984425000000002</v>
      </c>
      <c r="R64" s="1">
        <f>EXP(2.3026*(((7.5*P64)/(P64+237.3)+0.7858)))</f>
        <v>29.075437813361063</v>
      </c>
      <c r="S64" s="1">
        <f>((0.622/I64)*J64*K64*L64*M64*(N64-R64))</f>
        <v>-95.901322462533571</v>
      </c>
      <c r="T64" s="1">
        <f>IF(S64&lt;0,S64,0)</f>
        <v>-95.901322462533571</v>
      </c>
      <c r="U64" s="9">
        <v>2258000</v>
      </c>
      <c r="V64" s="1">
        <f>(-T64)*E64/U64</f>
        <v>14.656040312349512</v>
      </c>
      <c r="W64" s="1">
        <f>V64*3600*24/1000</f>
        <v>1266.281882986998</v>
      </c>
      <c r="X64" s="1">
        <v>1E-3</v>
      </c>
      <c r="Y64" s="1">
        <f>X64*E64</f>
        <v>345.07698304383655</v>
      </c>
      <c r="Z64" s="1">
        <v>8114000</v>
      </c>
      <c r="AA64" s="1">
        <v>0.1</v>
      </c>
      <c r="AB64" s="1">
        <v>23.6</v>
      </c>
      <c r="AC64" s="1">
        <v>-0.42023666666666509</v>
      </c>
      <c r="AD64" s="1">
        <v>1.161</v>
      </c>
      <c r="AE64" s="1">
        <v>1.013E-3</v>
      </c>
      <c r="AF64" s="1">
        <v>2.0047261176789322</v>
      </c>
      <c r="AG64" s="1">
        <v>1.3189427249229309</v>
      </c>
      <c r="AH64" s="1">
        <v>998.70912406871844</v>
      </c>
      <c r="AI64" s="1">
        <v>2.4500000000000002</v>
      </c>
      <c r="AJ64" s="1">
        <v>28.356481481481481</v>
      </c>
      <c r="AK64" s="1">
        <v>6.7000000000000004E-2</v>
      </c>
      <c r="AL64" s="1">
        <v>200</v>
      </c>
      <c r="AM64" s="1">
        <v>30</v>
      </c>
      <c r="AN64" s="1">
        <f>((AA64*(AB64-AC64))/((AA64+(AK64*(1+(AL64/AM64))))*AH64*AI64))</f>
        <v>1.5997040576986921E-3</v>
      </c>
      <c r="AO64" s="1">
        <f>((86400*AD64*AE64*(AF64-AG64))/AM64)/((AA64+(AK64*(1+(AL64/AM64))))*AH64*AI64)</f>
        <v>1.5469756614138038E-3</v>
      </c>
      <c r="AP64" s="1">
        <f>AN64+AO64</f>
        <v>3.146679719112496E-3</v>
      </c>
      <c r="AQ64" s="1">
        <f>AP64*Z64</f>
        <v>25532.159240878791</v>
      </c>
      <c r="AR64" s="1">
        <v>388000</v>
      </c>
      <c r="AS64" s="1">
        <v>100</v>
      </c>
      <c r="AT64" s="1">
        <v>5</v>
      </c>
      <c r="AU64" s="1">
        <f>((AA64*(AB64-AC64))/((AA64+(AK64*(1+(AS64/AT64))))*AH64*AI64))</f>
        <v>6.5141675961585767E-4</v>
      </c>
      <c r="AV64" s="1">
        <f>((86400*AD64*AE64*(AF64-AG64))/AT64)/((AA64+(AK64*(1+(AS64/AT64))))*AH64*AI64)</f>
        <v>3.7796711249672367E-3</v>
      </c>
      <c r="AW64" s="1">
        <f>AU64+AV64</f>
        <v>4.4310878845830945E-3</v>
      </c>
      <c r="AX64" s="1">
        <f>AW64*AR64</f>
        <v>1719.2620992182406</v>
      </c>
      <c r="AY64" s="1">
        <v>392000</v>
      </c>
      <c r="AZ64" s="1">
        <v>1E-3</v>
      </c>
      <c r="BA64" s="1">
        <v>0.1</v>
      </c>
      <c r="BB64" s="1">
        <f>AY64*AZ64*BA64</f>
        <v>39.200000000000003</v>
      </c>
      <c r="BC64" s="1">
        <v>30000</v>
      </c>
      <c r="BD64" s="1">
        <f>BC64*W64/E64</f>
        <v>110.08690337594643</v>
      </c>
      <c r="BE64" s="1">
        <f>9325000-E64</f>
        <v>8979923.0169561636</v>
      </c>
      <c r="BF64" s="1">
        <f>AZ64*BE64</f>
        <v>8979.9230169561633</v>
      </c>
      <c r="BG64" s="1">
        <f>AVERAGE(BF62:BF64)</f>
        <v>2993.307672318721</v>
      </c>
      <c r="BH64" s="1">
        <f>IF((BD64+BB64+AX64+AQ64)&lt;BG64,BD64+BB64+AX64+AQ64,BG64)</f>
        <v>2993.307672318721</v>
      </c>
      <c r="BI64" s="11">
        <v>634.851</v>
      </c>
      <c r="BJ64" s="1">
        <v>33539.773473290574</v>
      </c>
      <c r="BK64" s="1">
        <v>33636.432266879659</v>
      </c>
    </row>
    <row r="65" spans="1:63">
      <c r="A65" s="8">
        <v>39877</v>
      </c>
      <c r="B65" s="7" t="s">
        <v>121</v>
      </c>
      <c r="C65" s="1">
        <v>22.126656890773809</v>
      </c>
      <c r="D65" s="1">
        <f>1*C65-19.06222222</f>
        <v>3.0644346707738102</v>
      </c>
      <c r="E65" s="1">
        <f>-9018.7*D65^3 + 50694*D65^2 + 41936*D65-0.0000001</f>
        <v>345030.8447790349</v>
      </c>
      <c r="F65" s="1">
        <f>C65-C66</f>
        <v>-1.5505877976202953E-3</v>
      </c>
      <c r="G65" s="1">
        <f>-2254.7*D65^4 + 16898*D65^3 + 20968*D65^2 + 0.8449*D65-0.0000003</f>
        <v>484354.23144688021</v>
      </c>
      <c r="H65" s="1">
        <f>G65-G64</f>
        <v>-161.55893913190812</v>
      </c>
      <c r="I65" s="1">
        <v>1020.6541666666668</v>
      </c>
      <c r="J65" s="9">
        <v>1.2999999999999999E-3</v>
      </c>
      <c r="K65" s="1">
        <v>1.1679999999999999</v>
      </c>
      <c r="L65" s="9">
        <v>2453000</v>
      </c>
      <c r="M65" s="1">
        <v>5.0791666666666666</v>
      </c>
      <c r="N65" s="1">
        <v>16.228024852090709</v>
      </c>
      <c r="O65" s="10">
        <v>18.554166666666667</v>
      </c>
      <c r="P65" s="1">
        <f>AVERAGE(Q65:Q66)</f>
        <v>25.051937499999998</v>
      </c>
      <c r="Q65" s="1">
        <f>1.158*O65+2.676</f>
        <v>24.161724999999997</v>
      </c>
      <c r="R65" s="1">
        <f>EXP(2.3026*(((7.5*P65)/(P65+237.3)+0.7858)))</f>
        <v>31.767520781112566</v>
      </c>
      <c r="S65" s="1">
        <f>((0.622/I65)*J65*K65*L65*M65*(N65-R65))</f>
        <v>-179.15333869090307</v>
      </c>
      <c r="T65" s="1">
        <f>IF(S65&lt;0,S65,0)</f>
        <v>-179.15333869090307</v>
      </c>
      <c r="U65" s="9">
        <v>2258000</v>
      </c>
      <c r="V65" s="1">
        <f>(-T65)*E65/U65</f>
        <v>27.375300174272297</v>
      </c>
      <c r="W65" s="1">
        <f>V65*3600*24/1000</f>
        <v>2365.2259350571267</v>
      </c>
      <c r="X65" s="1">
        <v>0</v>
      </c>
      <c r="Y65" s="1">
        <f>X65*E65</f>
        <v>0</v>
      </c>
      <c r="Z65" s="1">
        <v>8114000</v>
      </c>
      <c r="AA65" s="1">
        <v>0.1</v>
      </c>
      <c r="AB65" s="1">
        <v>9.4</v>
      </c>
      <c r="AC65" s="1">
        <v>0.19729666666666706</v>
      </c>
      <c r="AD65" s="1">
        <v>1.161</v>
      </c>
      <c r="AE65" s="1">
        <v>1.013E-3</v>
      </c>
      <c r="AF65" s="1">
        <v>2.1370133285231065</v>
      </c>
      <c r="AG65" s="1">
        <v>1.6223492852371253</v>
      </c>
      <c r="AH65" s="1">
        <v>998.52077076888088</v>
      </c>
      <c r="AI65" s="1">
        <v>2.4500000000000002</v>
      </c>
      <c r="AJ65" s="1">
        <v>28.356481481481481</v>
      </c>
      <c r="AK65" s="1">
        <v>6.7000000000000004E-2</v>
      </c>
      <c r="AL65" s="1">
        <v>200</v>
      </c>
      <c r="AM65" s="1">
        <v>30</v>
      </c>
      <c r="AN65" s="1">
        <f>((AA65*(AB65-AC65))/((AA65+(AK65*(1+(AL65/AM65))))*AH65*AI65))</f>
        <v>6.1299890748492132E-4</v>
      </c>
      <c r="AO65" s="1">
        <f>((86400*AD65*AE65*(AF65-AG65))/AM65)/((AA65+(AK65*(1+(AL65/AM65))))*AH65*AI65)</f>
        <v>1.1611872511069668E-3</v>
      </c>
      <c r="AP65" s="1">
        <f>AN65+AO65</f>
        <v>1.774186158591888E-3</v>
      </c>
      <c r="AQ65" s="1">
        <f>AP65*Z65</f>
        <v>14395.746490814579</v>
      </c>
      <c r="AR65" s="1">
        <v>388000</v>
      </c>
      <c r="AS65" s="1">
        <v>100</v>
      </c>
      <c r="AT65" s="1">
        <v>5</v>
      </c>
      <c r="AU65" s="1">
        <f>((AA65*(AB65-AC65))/((AA65+(AK65*(1+(AS65/AT65))))*AH65*AI65))</f>
        <v>2.4961977188226939E-4</v>
      </c>
      <c r="AV65" s="1">
        <f>((86400*AD65*AE65*(AF65-AG65))/AT65)/((AA65+(AK65*(1+(AS65/AT65))))*AH65*AI65)</f>
        <v>2.8370878955380568E-3</v>
      </c>
      <c r="AW65" s="1">
        <f>AU65+AV65</f>
        <v>3.0867076674203262E-3</v>
      </c>
      <c r="AX65" s="1">
        <f>AW65*AR65</f>
        <v>1197.6425749590865</v>
      </c>
      <c r="AY65" s="1">
        <v>392000</v>
      </c>
      <c r="AZ65" s="1">
        <v>0</v>
      </c>
      <c r="BA65" s="1">
        <v>0.1</v>
      </c>
      <c r="BB65" s="1">
        <f>AY65*AZ65*BA65</f>
        <v>0</v>
      </c>
      <c r="BC65" s="1">
        <v>30000</v>
      </c>
      <c r="BD65" s="1">
        <f>BC65*W65/E65</f>
        <v>205.65343396227669</v>
      </c>
      <c r="BE65" s="1">
        <f>9325000-E65</f>
        <v>8979969.1552209649</v>
      </c>
      <c r="BF65" s="1">
        <f>AZ65*BE65</f>
        <v>0</v>
      </c>
      <c r="BG65" s="1">
        <f>AVERAGE(BF63:BF65)</f>
        <v>2993.307672318721</v>
      </c>
      <c r="BH65" s="1">
        <f>IF((BD65+BB65+AX65+AQ65)&lt;BG65,BD65+BB65+AX65+AQ65,BG65)</f>
        <v>2993.307672318721</v>
      </c>
      <c r="BI65" s="11">
        <v>435.68639999999999</v>
      </c>
      <c r="BJ65" s="1">
        <v>33175.073126308482</v>
      </c>
      <c r="BK65" s="1">
        <v>34943.053722233701</v>
      </c>
    </row>
    <row r="66" spans="1:63">
      <c r="A66" s="8">
        <v>39878</v>
      </c>
      <c r="B66" s="7" t="s">
        <v>122</v>
      </c>
      <c r="C66" s="1">
        <v>22.128207478571429</v>
      </c>
      <c r="D66" s="1">
        <f>1*C66-19.06222222</f>
        <v>3.0659852585714304</v>
      </c>
      <c r="E66" s="1">
        <f>-9018.7*D66^3 + 50694*D66^2 + 41936*D66-0.0000001</f>
        <v>345183.58633993001</v>
      </c>
      <c r="F66" s="1">
        <f>C66-C67</f>
        <v>-3.4952880952374699E-3</v>
      </c>
      <c r="G66" s="1">
        <f>-2254.7*D66^4 + 16898*D66^3 + 20968*D66^2 + 0.8449*D66-0.0000003</f>
        <v>484889.34734874894</v>
      </c>
      <c r="H66" s="1">
        <f>G66-G65</f>
        <v>535.11590186873218</v>
      </c>
      <c r="I66" s="1">
        <v>1013.9125000000001</v>
      </c>
      <c r="J66" s="9">
        <v>1.2999999999999999E-3</v>
      </c>
      <c r="K66" s="1">
        <v>1.1679999999999999</v>
      </c>
      <c r="L66" s="9">
        <v>2453000</v>
      </c>
      <c r="M66" s="1">
        <v>3.4791666666666665</v>
      </c>
      <c r="N66" s="1">
        <v>20.709795871375821</v>
      </c>
      <c r="O66" s="10">
        <v>20.091666666666669</v>
      </c>
      <c r="P66" s="1">
        <f>AVERAGE(Q66:Q67)</f>
        <v>25.741912499999998</v>
      </c>
      <c r="Q66" s="1">
        <f>1.158*O66+2.676</f>
        <v>25.942149999999998</v>
      </c>
      <c r="R66" s="1">
        <f>EXP(2.3026*(((7.5*P66)/(P66+237.3)+0.7858)))</f>
        <v>33.096176870381832</v>
      </c>
      <c r="S66" s="1">
        <f>((0.622/I66)*J66*K66*L66*M66*(N66-R66))</f>
        <v>-98.467592351504948</v>
      </c>
      <c r="T66" s="1">
        <f>IF(S66&lt;0,S66,0)</f>
        <v>-98.467592351504948</v>
      </c>
      <c r="U66" s="9">
        <v>2258000</v>
      </c>
      <c r="V66" s="1">
        <f>(-T66)*E66/U66</f>
        <v>15.052877177214677</v>
      </c>
      <c r="W66" s="1">
        <f>V66*3600*24/1000</f>
        <v>1300.5685881113479</v>
      </c>
      <c r="X66" s="1">
        <v>1.66E-2</v>
      </c>
      <c r="Y66" s="1">
        <f>X66*E66</f>
        <v>5730.0475332428387</v>
      </c>
      <c r="Z66" s="1">
        <v>8114000</v>
      </c>
      <c r="AA66" s="1">
        <v>0.1</v>
      </c>
      <c r="AB66" s="1">
        <v>9.8000000000000007</v>
      </c>
      <c r="AC66" s="1">
        <v>0.81430666666666685</v>
      </c>
      <c r="AD66" s="1">
        <v>1.161</v>
      </c>
      <c r="AE66" s="1">
        <v>1.013E-3</v>
      </c>
      <c r="AF66" s="1">
        <v>2.3515826394832877</v>
      </c>
      <c r="AG66" s="1">
        <v>2.0703725488450782</v>
      </c>
      <c r="AH66" s="1">
        <v>998.21468284143077</v>
      </c>
      <c r="AI66" s="1">
        <v>2.4500000000000002</v>
      </c>
      <c r="AJ66" s="1">
        <v>28.356481481481481</v>
      </c>
      <c r="AK66" s="1">
        <v>6.7000000000000004E-2</v>
      </c>
      <c r="AL66" s="1">
        <v>200</v>
      </c>
      <c r="AM66" s="1">
        <v>30</v>
      </c>
      <c r="AN66" s="1">
        <f>((AA66*(AB66-AC66))/((AA66+(AK66*(1+(AL66/AM66))))*AH66*AI66))</f>
        <v>5.9872724479793102E-4</v>
      </c>
      <c r="AO66" s="1">
        <f>((86400*AD66*AE66*(AF66-AG66))/AM66)/((AA66+(AK66*(1+(AL66/AM66))))*AH66*AI66)</f>
        <v>6.3466197874462995E-4</v>
      </c>
      <c r="AP66" s="1">
        <f>AN66+AO66</f>
        <v>1.2333892235425609E-3</v>
      </c>
      <c r="AQ66" s="1">
        <f>AP66*Z66</f>
        <v>10007.720159824339</v>
      </c>
      <c r="AR66" s="1">
        <v>388000</v>
      </c>
      <c r="AS66" s="1">
        <v>100</v>
      </c>
      <c r="AT66" s="1">
        <v>5</v>
      </c>
      <c r="AU66" s="1">
        <f>((AA66*(AB66-AC66))/((AA66+(AK66*(1+(AS66/AT66))))*AH66*AI66))</f>
        <v>2.4380819678677083E-4</v>
      </c>
      <c r="AV66" s="1">
        <f>((86400*AD66*AE66*(AF66-AG66))/AT66)/((AA66+(AK66*(1+(AS66/AT66))))*AH66*AI66)</f>
        <v>1.5506472499918563E-3</v>
      </c>
      <c r="AW66" s="1">
        <f>AU66+AV66</f>
        <v>1.794455446778627E-3</v>
      </c>
      <c r="AX66" s="1">
        <f>AW66*AR66</f>
        <v>696.24871335010732</v>
      </c>
      <c r="AY66" s="1">
        <v>392000</v>
      </c>
      <c r="AZ66" s="1">
        <v>1.66E-2</v>
      </c>
      <c r="BA66" s="1">
        <v>0.1</v>
      </c>
      <c r="BB66" s="1">
        <f>AY66*AZ66*BA66</f>
        <v>650.72</v>
      </c>
      <c r="BC66" s="1">
        <v>30000</v>
      </c>
      <c r="BD66" s="1">
        <f>BC66*W66/E66</f>
        <v>113.03277208817573</v>
      </c>
      <c r="BE66" s="1">
        <f>9325000-E66</f>
        <v>8979816.4136600699</v>
      </c>
      <c r="BF66" s="1">
        <f>AZ66*BE66</f>
        <v>149064.95246675715</v>
      </c>
      <c r="BG66" s="1">
        <f>AVERAGE(BF64:BF66)</f>
        <v>52681.625161237775</v>
      </c>
      <c r="BH66" s="1">
        <f>IF((BD66+BB66+AX66+AQ66)&lt;BG66,BD66+BB66+AX66+AQ66,BG66)</f>
        <v>11467.721645262622</v>
      </c>
      <c r="BI66" s="11">
        <v>708.63840000000005</v>
      </c>
      <c r="BJ66" s="1">
        <v>40586.096992026301</v>
      </c>
      <c r="BK66" s="1">
        <v>35983.095548763536</v>
      </c>
    </row>
    <row r="67" spans="1:63">
      <c r="A67" s="8">
        <v>39879</v>
      </c>
      <c r="B67" s="7" t="s">
        <v>123</v>
      </c>
      <c r="C67" s="1">
        <v>22.131702766666667</v>
      </c>
      <c r="D67" s="1">
        <f>1*C67-19.06222222</f>
        <v>3.0694805466666679</v>
      </c>
      <c r="E67" s="1">
        <f>-9018.7*D67^3 + 50694*D67^2 + 41936*D67-0.0000001</f>
        <v>345527.32247961848</v>
      </c>
      <c r="F67" s="1">
        <f>C67-C68</f>
        <v>-3.2775555555630831E-4</v>
      </c>
      <c r="G67" s="1">
        <f>-2254.7*D67^4 + 16898*D67^3 + 20968*D67^2 + 0.8449*D67-0.0000003</f>
        <v>486096.45724923466</v>
      </c>
      <c r="H67" s="1">
        <f>G67-G66</f>
        <v>1207.1099004857242</v>
      </c>
      <c r="I67" s="1">
        <v>1009.7333333333331</v>
      </c>
      <c r="J67" s="9">
        <v>1.2999999999999999E-3</v>
      </c>
      <c r="K67" s="1">
        <v>1.1679999999999999</v>
      </c>
      <c r="L67" s="9">
        <v>2453000</v>
      </c>
      <c r="M67" s="1">
        <v>2.15</v>
      </c>
      <c r="N67" s="1">
        <v>18.870180411323247</v>
      </c>
      <c r="O67" s="10">
        <v>19.745833333333334</v>
      </c>
      <c r="P67" s="1">
        <f>AVERAGE(Q67:Q68)</f>
        <v>23.5610125</v>
      </c>
      <c r="Q67" s="1">
        <f>1.158*O67+2.676</f>
        <v>25.541674999999998</v>
      </c>
      <c r="R67" s="1">
        <f>EXP(2.3026*(((7.5*P67)/(P67+237.3)+0.7858)))</f>
        <v>29.054325057202266</v>
      </c>
      <c r="S67" s="1">
        <f>((0.622/I67)*J67*K67*L67*M67*(N67-R67))</f>
        <v>-50.237781586203063</v>
      </c>
      <c r="T67" s="1">
        <f>IF(S67&lt;0,S67,0)</f>
        <v>-50.237781586203063</v>
      </c>
      <c r="U67" s="9">
        <v>2258000</v>
      </c>
      <c r="V67" s="1">
        <f>(-T67)*E67/U67</f>
        <v>7.6875669436654661</v>
      </c>
      <c r="W67" s="1">
        <f>V67*3600*24/1000</f>
        <v>664.20578393269625</v>
      </c>
      <c r="X67" s="1">
        <v>2.0000000000000001E-4</v>
      </c>
      <c r="Y67" s="1">
        <f>X67*E67</f>
        <v>69.105464495923698</v>
      </c>
      <c r="Z67" s="1">
        <v>8114000</v>
      </c>
      <c r="AA67" s="1">
        <v>0.1</v>
      </c>
      <c r="AB67" s="1">
        <v>16.100000000000001</v>
      </c>
      <c r="AC67" s="1">
        <v>0.38360333333333341</v>
      </c>
      <c r="AD67" s="1">
        <v>1.161</v>
      </c>
      <c r="AE67" s="1">
        <v>1.013E-3</v>
      </c>
      <c r="AF67" s="1">
        <v>2.3017437009597765</v>
      </c>
      <c r="AG67" s="1">
        <v>1.8864707749116167</v>
      </c>
      <c r="AH67" s="1">
        <v>998.28572545141549</v>
      </c>
      <c r="AI67" s="1">
        <v>2.4500000000000002</v>
      </c>
      <c r="AJ67" s="1">
        <v>28.356481481481481</v>
      </c>
      <c r="AK67" s="1">
        <v>6.7000000000000004E-2</v>
      </c>
      <c r="AL67" s="1">
        <v>200</v>
      </c>
      <c r="AM67" s="1">
        <v>30</v>
      </c>
      <c r="AN67" s="1">
        <f>((AA67*(AB67-AC67))/((AA67+(AK67*(1+(AL67/AM67))))*AH67*AI67))</f>
        <v>1.0471273476797102E-3</v>
      </c>
      <c r="AO67" s="1">
        <f>((86400*AD67*AE67*(AF67-AG67))/AM67)/((AA67+(AK67*(1+(AL67/AM67))))*AH67*AI67)</f>
        <v>9.3716118212557877E-4</v>
      </c>
      <c r="AP67" s="1">
        <f>AN67+AO67</f>
        <v>1.9842885298052889E-3</v>
      </c>
      <c r="AQ67" s="1">
        <f>AP67*Z67</f>
        <v>16100.517130840115</v>
      </c>
      <c r="AR67" s="1">
        <v>388000</v>
      </c>
      <c r="AS67" s="1">
        <v>100</v>
      </c>
      <c r="AT67" s="1">
        <v>5</v>
      </c>
      <c r="AU67" s="1">
        <f>((AA67*(AB67-AC67))/((AA67+(AK67*(1+(AS67/AT67))))*AH67*AI67))</f>
        <v>4.2640155874327509E-4</v>
      </c>
      <c r="AV67" s="1">
        <f>((86400*AD67*AE67*(AF67-AG67))/AT67)/((AA67+(AK67*(1+(AS67/AT67))))*AH67*AI67)</f>
        <v>2.2897328948814741E-3</v>
      </c>
      <c r="AW67" s="1">
        <f>AU67+AV67</f>
        <v>2.7161344536247491E-3</v>
      </c>
      <c r="AX67" s="1">
        <f>AW67*AR67</f>
        <v>1053.8601680064028</v>
      </c>
      <c r="AY67" s="1">
        <v>392000</v>
      </c>
      <c r="AZ67" s="1">
        <v>2.0000000000000001E-4</v>
      </c>
      <c r="BA67" s="1">
        <v>0.1</v>
      </c>
      <c r="BB67" s="1">
        <f>AY67*AZ67*BA67</f>
        <v>7.8400000000000007</v>
      </c>
      <c r="BC67" s="1">
        <v>30000</v>
      </c>
      <c r="BD67" s="1">
        <f>BC67*W67/E67</f>
        <v>57.668879482479326</v>
      </c>
      <c r="BE67" s="1">
        <f>9325000-E67</f>
        <v>8979472.6775203813</v>
      </c>
      <c r="BF67" s="1">
        <f>AZ67*BE67</f>
        <v>1795.8945355040764</v>
      </c>
      <c r="BG67" s="1">
        <f>AVERAGE(BF65:BF67)</f>
        <v>50286.949000753746</v>
      </c>
      <c r="BH67" s="1">
        <f>IF((BD67+BB67+AX67+AQ67)&lt;BG67,BD67+BB67+AX67+AQ67,BG67)</f>
        <v>17219.886178328998</v>
      </c>
      <c r="BI67" s="11">
        <v>825.7661999999998</v>
      </c>
      <c r="BJ67" s="1">
        <v>36144.397193607561</v>
      </c>
      <c r="BK67" s="1">
        <v>37120.84121353006</v>
      </c>
    </row>
    <row r="68" spans="1:63">
      <c r="A68" s="8">
        <v>39880</v>
      </c>
      <c r="B68" s="7" t="s">
        <v>124</v>
      </c>
      <c r="C68" s="1">
        <v>22.132030522222223</v>
      </c>
      <c r="D68" s="1">
        <f>1*C68-19.06222222</f>
        <v>3.0698083022222242</v>
      </c>
      <c r="E68" s="1">
        <f>-9018.7*D68^3 + 50694*D68^2 + 41936*D68-0.0000001</f>
        <v>345559.51434780826</v>
      </c>
      <c r="F68" s="1">
        <f>C68-C69</f>
        <v>2.5439007936611802E-4</v>
      </c>
      <c r="G68" s="1">
        <f>-2254.7*D68^4 + 16898*D68^3 + 20968*D68^2 + 0.8449*D68-0.0000003</f>
        <v>486209.71035340329</v>
      </c>
      <c r="H68" s="1">
        <f>G68-G67</f>
        <v>113.25310416863067</v>
      </c>
      <c r="I68" s="1">
        <v>1008.4041666666667</v>
      </c>
      <c r="J68" s="9">
        <v>1.2999999999999999E-3</v>
      </c>
      <c r="K68" s="1">
        <v>1.1679999999999999</v>
      </c>
      <c r="L68" s="9">
        <v>2453000</v>
      </c>
      <c r="M68" s="1">
        <v>3.0708333333333342</v>
      </c>
      <c r="N68" s="1">
        <v>14.746547707152239</v>
      </c>
      <c r="O68" s="10">
        <v>16.325000000000003</v>
      </c>
      <c r="P68" s="1">
        <f>AVERAGE(Q68:Q69)</f>
        <v>21.430775000000004</v>
      </c>
      <c r="Q68" s="1">
        <f>1.158*O68+2.676</f>
        <v>21.580350000000003</v>
      </c>
      <c r="R68" s="1">
        <f>EXP(2.3026*(((7.5*P68)/(P68+237.3)+0.7858)))</f>
        <v>25.529196735599292</v>
      </c>
      <c r="S68" s="1">
        <f>((0.622/I68)*J68*K68*L68*M68*(N68-R68))</f>
        <v>-76.071365486559174</v>
      </c>
      <c r="T68" s="1">
        <f>IF(S68&lt;0,S68,0)</f>
        <v>-76.071365486559174</v>
      </c>
      <c r="U68" s="9">
        <v>2258000</v>
      </c>
      <c r="V68" s="1">
        <f>(-T68)*E68/U68</f>
        <v>11.641799873033662</v>
      </c>
      <c r="W68" s="1">
        <f>V68*3600*24/1000</f>
        <v>1005.8515090301083</v>
      </c>
      <c r="X68" s="1">
        <v>1.4E-3</v>
      </c>
      <c r="Y68" s="1">
        <f>X68*E68</f>
        <v>483.78332008693155</v>
      </c>
      <c r="Z68" s="1">
        <v>8114000</v>
      </c>
      <c r="AA68" s="1">
        <v>0.1</v>
      </c>
      <c r="AB68" s="1">
        <v>18.3</v>
      </c>
      <c r="AC68" s="1">
        <v>-1.1827333333333336</v>
      </c>
      <c r="AD68" s="1">
        <v>1.161</v>
      </c>
      <c r="AE68" s="1">
        <v>1.013E-3</v>
      </c>
      <c r="AF68" s="1">
        <v>1.8563773205557863</v>
      </c>
      <c r="AG68" s="1">
        <v>1.474272988741387</v>
      </c>
      <c r="AH68" s="1">
        <v>998.91872295762926</v>
      </c>
      <c r="AI68" s="1">
        <v>2.4500000000000002</v>
      </c>
      <c r="AJ68" s="1">
        <v>28.356481481481481</v>
      </c>
      <c r="AK68" s="1">
        <v>6.7000000000000004E-2</v>
      </c>
      <c r="AL68" s="1">
        <v>200</v>
      </c>
      <c r="AM68" s="1">
        <v>30</v>
      </c>
      <c r="AN68" s="1">
        <f>((AA68*(AB68-AC68))/((AA68+(AK68*(1+(AL68/AM68))))*AH68*AI68))</f>
        <v>1.2972423395913326E-3</v>
      </c>
      <c r="AO68" s="1">
        <f>((86400*AD68*AE68*(AF68-AG68))/AM68)/((AA68+(AK68*(1+(AL68/AM68))))*AH68*AI68)</f>
        <v>8.6176200588720399E-4</v>
      </c>
      <c r="AP68" s="1">
        <f>AN68+AO68</f>
        <v>2.1590043454785364E-3</v>
      </c>
      <c r="AQ68" s="1">
        <f>AP68*Z68</f>
        <v>17518.161259212844</v>
      </c>
      <c r="AR68" s="1">
        <v>388000</v>
      </c>
      <c r="AS68" s="1">
        <v>100</v>
      </c>
      <c r="AT68" s="1">
        <v>5</v>
      </c>
      <c r="AU68" s="1">
        <f>((AA68*(AB68-AC68))/((AA68+(AK68*(1+(AS68/AT68))))*AH68*AI68))</f>
        <v>5.2825108320894557E-4</v>
      </c>
      <c r="AV68" s="1">
        <f>((86400*AD68*AE68*(AF68-AG68))/AT68)/((AA68+(AK68*(1+(AS68/AT68))))*AH68*AI68)</f>
        <v>2.1055127443110055E-3</v>
      </c>
      <c r="AW68" s="1">
        <f>AU68+AV68</f>
        <v>2.6337638275199509E-3</v>
      </c>
      <c r="AX68" s="1">
        <f>AW68*AR68</f>
        <v>1021.900365077741</v>
      </c>
      <c r="AY68" s="1">
        <v>392000</v>
      </c>
      <c r="AZ68" s="1">
        <v>1.4E-3</v>
      </c>
      <c r="BA68" s="1">
        <v>0.1</v>
      </c>
      <c r="BB68" s="1">
        <f>AY68*AZ68*BA68</f>
        <v>54.879999999999995</v>
      </c>
      <c r="BC68" s="1">
        <v>30000</v>
      </c>
      <c r="BD68" s="1">
        <f>BC68*W68/E68</f>
        <v>87.323728671904931</v>
      </c>
      <c r="BE68" s="1">
        <f>9325000-E68</f>
        <v>8979440.4856521916</v>
      </c>
      <c r="BF68" s="1">
        <f>AZ68*BE68</f>
        <v>12571.216679913068</v>
      </c>
      <c r="BG68" s="1">
        <f>AVERAGE(BF66:BF68)</f>
        <v>54477.354560724772</v>
      </c>
      <c r="BH68" s="1">
        <f>IF((BD68+BB68+AX68+AQ68)&lt;BG68,BD68+BB68+AX68+AQ68,BG68)</f>
        <v>18682.265352962491</v>
      </c>
      <c r="BI68" s="11">
        <v>524.97360000000003</v>
      </c>
      <c r="BJ68" s="1">
        <v>37010.493520418247</v>
      </c>
      <c r="BK68" s="1">
        <v>37120.84121353006</v>
      </c>
    </row>
    <row r="69" spans="1:63">
      <c r="A69" s="8">
        <v>39881</v>
      </c>
      <c r="B69" s="7" t="s">
        <v>125</v>
      </c>
      <c r="C69" s="1">
        <v>22.131776132142857</v>
      </c>
      <c r="D69" s="1">
        <f>1*C69-19.06222222</f>
        <v>3.0695539121428581</v>
      </c>
      <c r="E69" s="1">
        <f>-9018.7*D69^3 + 50694*D69^2 + 41936*D69-0.0000001</f>
        <v>345534.52897736762</v>
      </c>
      <c r="F69" s="1">
        <f>C69-C70</f>
        <v>1.2617238095238292E-3</v>
      </c>
      <c r="G69" s="1">
        <f>-2254.7*D69^4 + 16898*D69^3 + 20968*D69^2 + 0.8449*D69-0.0000003</f>
        <v>486121.807139949</v>
      </c>
      <c r="H69" s="1">
        <f>G69-G68</f>
        <v>-87.903213454294018</v>
      </c>
      <c r="I69" s="1">
        <v>1010.4083333333331</v>
      </c>
      <c r="J69" s="9">
        <v>1.2999999999999999E-3</v>
      </c>
      <c r="K69" s="1">
        <v>1.1679999999999999</v>
      </c>
      <c r="L69" s="9">
        <v>2453000</v>
      </c>
      <c r="M69" s="1">
        <v>3.9791666666666661</v>
      </c>
      <c r="N69" s="1">
        <v>12.739923537957093</v>
      </c>
      <c r="O69" s="10">
        <v>16.06666666666667</v>
      </c>
      <c r="P69" s="1">
        <f>AVERAGE(Q69:Q70)</f>
        <v>20.173862500000002</v>
      </c>
      <c r="Q69" s="1">
        <f>1.158*O69+2.676</f>
        <v>21.281200000000005</v>
      </c>
      <c r="R69" s="1">
        <f>EXP(2.3026*(((7.5*P69)/(P69+237.3)+0.7858)))</f>
        <v>23.629621710297215</v>
      </c>
      <c r="S69" s="1">
        <f>((0.622/I69)*J69*K69*L69*M69*(N69-R69))</f>
        <v>-99.35395987098893</v>
      </c>
      <c r="T69" s="1">
        <f>IF(S69&lt;0,S69,0)</f>
        <v>-99.35395987098893</v>
      </c>
      <c r="U69" s="9">
        <v>2258000</v>
      </c>
      <c r="V69" s="1">
        <f>(-T69)*E69/U69</f>
        <v>15.203819187802678</v>
      </c>
      <c r="W69" s="1">
        <f>V69*3600*24/1000</f>
        <v>1313.6099778261514</v>
      </c>
      <c r="X69" s="1">
        <v>1E-3</v>
      </c>
      <c r="Y69" s="1">
        <f>X69*E69</f>
        <v>345.53452897736764</v>
      </c>
      <c r="Z69" s="1">
        <v>8114000</v>
      </c>
      <c r="AA69" s="1">
        <v>0.1</v>
      </c>
      <c r="AB69" s="1">
        <v>21.3</v>
      </c>
      <c r="AC69" s="1">
        <v>-1.0000899999999995</v>
      </c>
      <c r="AD69" s="1">
        <v>1.161</v>
      </c>
      <c r="AE69" s="1">
        <v>1.013E-3</v>
      </c>
      <c r="AF69" s="1">
        <v>1.8260438137519395</v>
      </c>
      <c r="AG69" s="1">
        <v>1.2736655600919777</v>
      </c>
      <c r="AH69" s="1">
        <v>998.96122569364809</v>
      </c>
      <c r="AI69" s="1">
        <v>2.4500000000000002</v>
      </c>
      <c r="AJ69" s="1">
        <v>28.356481481481481</v>
      </c>
      <c r="AK69" s="1">
        <v>6.7000000000000004E-2</v>
      </c>
      <c r="AL69" s="1">
        <v>200</v>
      </c>
      <c r="AM69" s="1">
        <v>30</v>
      </c>
      <c r="AN69" s="1">
        <f>((AA69*(AB69-AC69))/((AA69+(AK69*(1+(AL69/AM69))))*AH69*AI69))</f>
        <v>1.484770622565466E-3</v>
      </c>
      <c r="AO69" s="1">
        <f>((86400*AD69*AE69*(AF69-AG69))/AM69)/((AA69+(AK69*(1+(AL69/AM69))))*AH69*AI69)</f>
        <v>1.2457287162677463E-3</v>
      </c>
      <c r="AP69" s="1">
        <f>AN69+AO69</f>
        <v>2.7304993388332123E-3</v>
      </c>
      <c r="AQ69" s="1">
        <f>AP69*Z69</f>
        <v>22155.271635292684</v>
      </c>
      <c r="AR69" s="1">
        <v>388000</v>
      </c>
      <c r="AS69" s="1">
        <v>100</v>
      </c>
      <c r="AT69" s="1">
        <v>5</v>
      </c>
      <c r="AU69" s="1">
        <f>((AA69*(AB69-AC69))/((AA69+(AK69*(1+(AS69/AT69))))*AH69*AI69))</f>
        <v>6.0461462422982143E-4</v>
      </c>
      <c r="AV69" s="1">
        <f>((86400*AD69*AE69*(AF69-AG69))/AT69)/((AA69+(AK69*(1+(AS69/AT69))))*AH69*AI69)</f>
        <v>3.043645078498899E-3</v>
      </c>
      <c r="AW69" s="1">
        <f>AU69+AV69</f>
        <v>3.6482597027287203E-3</v>
      </c>
      <c r="AX69" s="1">
        <f>AW69*AR69</f>
        <v>1415.5247646587434</v>
      </c>
      <c r="AY69" s="1">
        <v>392000</v>
      </c>
      <c r="AZ69" s="1">
        <v>1E-3</v>
      </c>
      <c r="BA69" s="1">
        <v>0.1</v>
      </c>
      <c r="BB69" s="1">
        <f>AY69*AZ69*BA69</f>
        <v>39.200000000000003</v>
      </c>
      <c r="BC69" s="1">
        <v>30000</v>
      </c>
      <c r="BD69" s="1">
        <f>BC69*W69/E69</f>
        <v>114.05024977218926</v>
      </c>
      <c r="BE69" s="1">
        <f>9325000-E69</f>
        <v>8979465.471022632</v>
      </c>
      <c r="BF69" s="1">
        <f>AZ69*BE69</f>
        <v>8979.4654710226314</v>
      </c>
      <c r="BG69" s="1">
        <f>AVERAGE(BF67:BF69)</f>
        <v>7782.1922288132582</v>
      </c>
      <c r="BH69" s="1">
        <f>IF((BD69+BB69+AX69+AQ69)&lt;BG69,BD69+BB69+AX69+AQ69,BG69)</f>
        <v>7782.1922288132582</v>
      </c>
      <c r="BI69" s="11">
        <v>362.84669999999994</v>
      </c>
      <c r="BJ69" s="1">
        <v>36603.515678135576</v>
      </c>
      <c r="BK69" s="1">
        <v>37120.84121353006</v>
      </c>
    </row>
    <row r="70" spans="1:63">
      <c r="A70" s="8">
        <v>39882</v>
      </c>
      <c r="B70" s="7" t="s">
        <v>126</v>
      </c>
      <c r="C70" s="1">
        <v>22.130514408333333</v>
      </c>
      <c r="D70" s="1">
        <f>1*C70-19.06222222</f>
        <v>3.0682921883333343</v>
      </c>
      <c r="E70" s="1">
        <f>-9018.7*D70^3 + 50694*D70^2 + 41936*D70-0.0000001</f>
        <v>345410.54467021336</v>
      </c>
      <c r="F70" s="1">
        <f>C70-C71</f>
        <v>-3.7541236111106713E-2</v>
      </c>
      <c r="G70" s="1">
        <f>-2254.7*D70^4 + 16898*D70^3 + 20968*D70^2 + 0.8449*D70-0.0000003</f>
        <v>485685.91878473223</v>
      </c>
      <c r="H70" s="1">
        <f>G70-G69</f>
        <v>-435.8883552167681</v>
      </c>
      <c r="I70" s="1">
        <v>1013.4083333333335</v>
      </c>
      <c r="J70" s="9">
        <v>1.2999999999999999E-3</v>
      </c>
      <c r="K70" s="1">
        <v>1.1679999999999999</v>
      </c>
      <c r="L70" s="9">
        <v>2453000</v>
      </c>
      <c r="M70" s="1">
        <v>2.8125</v>
      </c>
      <c r="N70" s="1">
        <v>12.711820855717155</v>
      </c>
      <c r="O70" s="10">
        <v>14.154166666666669</v>
      </c>
      <c r="P70" s="1">
        <f>AVERAGE(Q70:Q71)</f>
        <v>19.515249999999998</v>
      </c>
      <c r="Q70" s="1">
        <f>1.158*O70+2.676</f>
        <v>19.066524999999999</v>
      </c>
      <c r="R70" s="1">
        <f>EXP(2.3026*(((7.5*P70)/(P70+237.3)+0.7858)))</f>
        <v>22.684523633991279</v>
      </c>
      <c r="S70" s="1">
        <f>((0.622/I70)*J70*K70*L70*M70*(N70-R70))</f>
        <v>-64.120228835899979</v>
      </c>
      <c r="T70" s="1">
        <f>IF(S70&lt;0,S70,0)</f>
        <v>-64.120228835899979</v>
      </c>
      <c r="U70" s="9">
        <v>2258000</v>
      </c>
      <c r="V70" s="1">
        <f>(-T70)*E70/U70</f>
        <v>9.8085930764335387</v>
      </c>
      <c r="W70" s="1">
        <f>V70*3600*24/1000</f>
        <v>847.46244180385781</v>
      </c>
      <c r="X70" s="1">
        <v>0</v>
      </c>
      <c r="Y70" s="1">
        <f>X70*E70</f>
        <v>0</v>
      </c>
      <c r="Z70" s="1">
        <v>8114000</v>
      </c>
      <c r="AA70" s="1">
        <v>0.1</v>
      </c>
      <c r="AB70" s="1">
        <v>17</v>
      </c>
      <c r="AC70" s="1">
        <v>-1.2151799999999993</v>
      </c>
      <c r="AD70" s="1">
        <v>1.161</v>
      </c>
      <c r="AE70" s="1">
        <v>1.013E-3</v>
      </c>
      <c r="AF70" s="1">
        <v>1.6146684745273374</v>
      </c>
      <c r="AG70" s="1">
        <v>1.2708786451592251</v>
      </c>
      <c r="AH70" s="1">
        <v>999.25171407301787</v>
      </c>
      <c r="AI70" s="1">
        <v>2.4500000000000002</v>
      </c>
      <c r="AJ70" s="1">
        <v>28.356481481481481</v>
      </c>
      <c r="AK70" s="1">
        <v>6.7000000000000004E-2</v>
      </c>
      <c r="AL70" s="1">
        <v>200</v>
      </c>
      <c r="AM70" s="1">
        <v>30</v>
      </c>
      <c r="AN70" s="1">
        <f>((AA70*(AB70-AC70))/((AA70+(AK70*(1+(AL70/AM70))))*AH70*AI70))</f>
        <v>1.2124391382067089E-3</v>
      </c>
      <c r="AO70" s="1">
        <f>((86400*AD70*AE70*(AF70-AG70))/AM70)/((AA70+(AK70*(1+(AL70/AM70))))*AH70*AI70)</f>
        <v>7.7509271894418545E-4</v>
      </c>
      <c r="AP70" s="1">
        <f>AN70+AO70</f>
        <v>1.9875318571508944E-3</v>
      </c>
      <c r="AQ70" s="1">
        <f>AP70*Z70</f>
        <v>16126.833488922357</v>
      </c>
      <c r="AR70" s="1">
        <v>388000</v>
      </c>
      <c r="AS70" s="1">
        <v>100</v>
      </c>
      <c r="AT70" s="1">
        <v>5</v>
      </c>
      <c r="AU70" s="1">
        <f>((AA70*(AB70-AC70))/((AA70+(AK70*(1+(AS70/AT70))))*AH70*AI70))</f>
        <v>4.9371830423325619E-4</v>
      </c>
      <c r="AV70" s="1">
        <f>((86400*AD70*AE70*(AF70-AG70))/AT70)/((AA70+(AK70*(1+(AS70/AT70))))*AH70*AI70)</f>
        <v>1.8937567293646257E-3</v>
      </c>
      <c r="AW70" s="1">
        <f>AU70+AV70</f>
        <v>2.3874750335978819E-3</v>
      </c>
      <c r="AX70" s="1">
        <f>AW70*AR70</f>
        <v>926.34031303597817</v>
      </c>
      <c r="AY70" s="1">
        <v>392000</v>
      </c>
      <c r="AZ70" s="1">
        <v>0</v>
      </c>
      <c r="BA70" s="1">
        <v>0.1</v>
      </c>
      <c r="BB70" s="1">
        <f>AY70*AZ70*BA70</f>
        <v>0</v>
      </c>
      <c r="BC70" s="1">
        <v>30000</v>
      </c>
      <c r="BD70" s="1">
        <f>BC70*W70/E70</f>
        <v>73.604797671679691</v>
      </c>
      <c r="BE70" s="1">
        <f>9325000-E70</f>
        <v>8979589.455329787</v>
      </c>
      <c r="BF70" s="1">
        <f>AZ70*BE70</f>
        <v>0</v>
      </c>
      <c r="BG70" s="1">
        <f>AVERAGE(BF68:BF70)</f>
        <v>7183.5607169785662</v>
      </c>
      <c r="BH70" s="1">
        <f>IF((BD70+BB70+AX70+AQ70)&lt;BG70,BD70+BB70+AX70+AQ70,BG70)</f>
        <v>7183.5607169785662</v>
      </c>
      <c r="BI70" s="11">
        <v>269.28899999999999</v>
      </c>
      <c r="BJ70" s="1">
        <v>36978.556126942967</v>
      </c>
      <c r="BK70" s="1">
        <v>37120.84121353006</v>
      </c>
    </row>
    <row r="71" spans="1:63">
      <c r="A71" s="8">
        <v>39883</v>
      </c>
      <c r="B71" s="7" t="s">
        <v>127</v>
      </c>
      <c r="C71" s="1">
        <v>22.16805564444444</v>
      </c>
      <c r="D71" s="1">
        <f>1*C71-19.06222222</f>
        <v>3.105833424444441</v>
      </c>
      <c r="E71" s="1">
        <f>-9018.7*D71^3 + 50694*D71^2 + 41936*D71-0.0000001</f>
        <v>349055.06599753175</v>
      </c>
      <c r="F71" s="1">
        <f>C71-C72</f>
        <v>1.1668825396782267E-3</v>
      </c>
      <c r="G71" s="1">
        <f>-2254.7*D71^4 + 16898*D71^3 + 20968*D71^2 + 0.8449*D71-0.0000003</f>
        <v>498721.6782818709</v>
      </c>
      <c r="H71" s="1">
        <f>G71-G70</f>
        <v>13035.759497138672</v>
      </c>
      <c r="I71" s="1">
        <v>1008.5750000000002</v>
      </c>
      <c r="J71" s="9">
        <v>1.2999999999999999E-3</v>
      </c>
      <c r="K71" s="1">
        <v>1.1679999999999999</v>
      </c>
      <c r="L71" s="9">
        <v>2453000</v>
      </c>
      <c r="M71" s="1">
        <v>5.4708333333333341</v>
      </c>
      <c r="N71" s="1">
        <v>11.956767657968076</v>
      </c>
      <c r="O71" s="10">
        <v>14.929166666666667</v>
      </c>
      <c r="P71" s="1">
        <f>AVERAGE(Q71:Q72)</f>
        <v>19.080999999999996</v>
      </c>
      <c r="Q71" s="1">
        <f>1.158*O71+2.676</f>
        <v>19.963974999999998</v>
      </c>
      <c r="R71" s="1">
        <f>EXP(2.3026*(((7.5*P71)/(P71+237.3)+0.7858)))</f>
        <v>22.079622284650718</v>
      </c>
      <c r="S71" s="1">
        <f>((0.622/I71)*J71*K71*L71*M71*(N71-R71))</f>
        <v>-127.21034003251287</v>
      </c>
      <c r="T71" s="1">
        <f>IF(S71&lt;0,S71,0)</f>
        <v>-127.21034003251287</v>
      </c>
      <c r="U71" s="9">
        <v>2258000</v>
      </c>
      <c r="V71" s="1">
        <f>(-T71)*E71/U71</f>
        <v>19.664930750937661</v>
      </c>
      <c r="W71" s="1">
        <f>V71*3600*24/1000</f>
        <v>1699.050016881014</v>
      </c>
      <c r="X71" s="1">
        <v>2.3999999999999998E-3</v>
      </c>
      <c r="Y71" s="1">
        <f>X71*E71</f>
        <v>837.73215839407612</v>
      </c>
      <c r="Z71" s="1">
        <v>8114000</v>
      </c>
      <c r="AA71" s="1">
        <v>0.1</v>
      </c>
      <c r="AB71" s="1">
        <v>15.8</v>
      </c>
      <c r="AC71" s="1">
        <v>-0.22084666666666775</v>
      </c>
      <c r="AD71" s="1">
        <v>1.161</v>
      </c>
      <c r="AE71" s="1">
        <v>1.013E-3</v>
      </c>
      <c r="AF71" s="1">
        <v>1.6975848760461874</v>
      </c>
      <c r="AG71" s="1">
        <v>1.1953826835491903</v>
      </c>
      <c r="AH71" s="1">
        <v>999.13918892348931</v>
      </c>
      <c r="AI71" s="1">
        <v>2.4500000000000002</v>
      </c>
      <c r="AJ71" s="1">
        <v>28.356481481481481</v>
      </c>
      <c r="AK71" s="1">
        <v>6.7000000000000004E-2</v>
      </c>
      <c r="AL71" s="1">
        <v>200</v>
      </c>
      <c r="AM71" s="1">
        <v>30</v>
      </c>
      <c r="AN71" s="1">
        <f>((AA71*(AB71-AC71))/((AA71+(AK71*(1+(AL71/AM71))))*AH71*AI71))</f>
        <v>1.0664999814124225E-3</v>
      </c>
      <c r="AO71" s="1">
        <f>((86400*AD71*AE71*(AF71-AG71))/AM71)/((AA71+(AK71*(1+(AL71/AM71))))*AH71*AI71)</f>
        <v>1.1323694539656594E-3</v>
      </c>
      <c r="AP71" s="1">
        <f>AN71+AO71</f>
        <v>2.1988694353780817E-3</v>
      </c>
      <c r="AQ71" s="1">
        <f>AP71*Z71</f>
        <v>17841.626598657756</v>
      </c>
      <c r="AR71" s="1">
        <v>388000</v>
      </c>
      <c r="AS71" s="1">
        <v>100</v>
      </c>
      <c r="AT71" s="1">
        <v>5</v>
      </c>
      <c r="AU71" s="1">
        <f>((AA71*(AB71-AC71))/((AA71+(AK71*(1+(AS71/AT71))))*AH71*AI71))</f>
        <v>4.3429030430884097E-4</v>
      </c>
      <c r="AV71" s="1">
        <f>((86400*AD71*AE71*(AF71-AG71))/AT71)/((AA71+(AK71*(1+(AS71/AT71))))*AH71*AI71)</f>
        <v>2.7666783871941325E-3</v>
      </c>
      <c r="AW71" s="1">
        <f>AU71+AV71</f>
        <v>3.2009686915029736E-3</v>
      </c>
      <c r="AX71" s="1">
        <f>AW71*AR71</f>
        <v>1241.9758523031537</v>
      </c>
      <c r="AY71" s="1">
        <v>392000</v>
      </c>
      <c r="AZ71" s="1">
        <v>2.3999999999999998E-3</v>
      </c>
      <c r="BA71" s="1">
        <v>0.1</v>
      </c>
      <c r="BB71" s="1">
        <f>AY71*AZ71*BA71</f>
        <v>94.08</v>
      </c>
      <c r="BC71" s="1">
        <v>30000</v>
      </c>
      <c r="BD71" s="1">
        <f>BC71*W71/E71</f>
        <v>146.02710423572779</v>
      </c>
      <c r="BE71" s="1">
        <f>9325000-E71</f>
        <v>8975944.9340024684</v>
      </c>
      <c r="BF71" s="1">
        <f>AZ71*BE71</f>
        <v>21542.267841605921</v>
      </c>
      <c r="BG71" s="1">
        <f>AVERAGE(BF69:BF71)</f>
        <v>10173.911104209517</v>
      </c>
      <c r="BH71" s="1">
        <f>IF((BD71+BB71+AX71+AQ71)&lt;BG71,BD71+BB71+AX71+AQ71,BG71)</f>
        <v>10173.911104209517</v>
      </c>
      <c r="BI71" s="11">
        <v>234.4572</v>
      </c>
      <c r="BJ71" s="1">
        <v>23458.221057904448</v>
      </c>
      <c r="BK71" s="1">
        <v>37120.84121353006</v>
      </c>
    </row>
    <row r="72" spans="1:63">
      <c r="A72" s="8">
        <v>39884</v>
      </c>
      <c r="B72" s="7" t="s">
        <v>128</v>
      </c>
      <c r="C72" s="1">
        <v>22.166888761904762</v>
      </c>
      <c r="D72" s="1">
        <f>1*C72-19.06222222</f>
        <v>3.1046665419047628</v>
      </c>
      <c r="E72" s="1">
        <f>-9018.7*D72^3 + 50694*D72^2 + 41936*D72-0.0000001</f>
        <v>348943.18466687074</v>
      </c>
      <c r="F72" s="1">
        <f>C72-C73</f>
        <v>4.1138411904761085E-2</v>
      </c>
      <c r="G72" s="1">
        <f>-2254.7*D72^4 + 16898*D72^3 + 20968*D72^2 + 0.8449*D72-0.0000003</f>
        <v>498314.43979538616</v>
      </c>
      <c r="H72" s="1">
        <f>G72-G71</f>
        <v>-407.23848648474086</v>
      </c>
      <c r="I72" s="1">
        <v>1011.0375</v>
      </c>
      <c r="J72" s="9">
        <v>1.2999999999999999E-3</v>
      </c>
      <c r="K72" s="1">
        <v>1.1679999999999999</v>
      </c>
      <c r="L72" s="9">
        <v>2453000</v>
      </c>
      <c r="M72" s="1">
        <v>3.3958333333333335</v>
      </c>
      <c r="N72" s="1">
        <v>11.106998190432664</v>
      </c>
      <c r="O72" s="10">
        <v>13.404166666666663</v>
      </c>
      <c r="P72" s="1">
        <f>AVERAGE(Q72:Q73)</f>
        <v>19.575562499999997</v>
      </c>
      <c r="Q72" s="1">
        <f>1.158*O72+2.676</f>
        <v>18.198024999999994</v>
      </c>
      <c r="R72" s="1">
        <f>EXP(2.3026*(((7.5*P72)/(P72+237.3)+0.7858)))</f>
        <v>22.769673647689821</v>
      </c>
      <c r="S72" s="1">
        <f>((0.622/I72)*J72*K72*L72*M72*(N72-R72))</f>
        <v>-90.751000428893519</v>
      </c>
      <c r="T72" s="1">
        <f>IF(S72&lt;0,S72,0)</f>
        <v>-90.751000428893519</v>
      </c>
      <c r="U72" s="9">
        <v>2258000</v>
      </c>
      <c r="V72" s="1">
        <f>(-T72)*E72/U72</f>
        <v>14.024332640107465</v>
      </c>
      <c r="W72" s="1">
        <f>V72*3600*24/1000</f>
        <v>1211.702340105285</v>
      </c>
      <c r="X72" s="1">
        <v>1E-3</v>
      </c>
      <c r="Y72" s="1">
        <f>X72*E72</f>
        <v>348.94318466687076</v>
      </c>
      <c r="Z72" s="1">
        <v>8114000</v>
      </c>
      <c r="AA72" s="1">
        <v>0.1</v>
      </c>
      <c r="AB72" s="1">
        <v>19.600000000000001</v>
      </c>
      <c r="AC72" s="1">
        <v>-0.62015000000000231</v>
      </c>
      <c r="AD72" s="1">
        <v>1.161</v>
      </c>
      <c r="AE72" s="1">
        <v>1.013E-3</v>
      </c>
      <c r="AF72" s="1">
        <v>1.5378315397618485</v>
      </c>
      <c r="AG72" s="1">
        <v>1.110442524336368</v>
      </c>
      <c r="AH72" s="1">
        <v>999.35373052315617</v>
      </c>
      <c r="AI72" s="1">
        <v>2.4500000000000002</v>
      </c>
      <c r="AJ72" s="1">
        <v>28.356481481481481</v>
      </c>
      <c r="AK72" s="1">
        <v>6.7000000000000004E-2</v>
      </c>
      <c r="AL72" s="1">
        <v>200</v>
      </c>
      <c r="AM72" s="1">
        <v>30</v>
      </c>
      <c r="AN72" s="1">
        <f>((AA72*(AB72-AC72))/((AA72+(AK72*(1+(AL72/AM72))))*AH72*AI72))</f>
        <v>1.3457565952260074E-3</v>
      </c>
      <c r="AO72" s="1">
        <f>((86400*AD72*AE72*(AF72-AG72))/AM72)/((AA72+(AK72*(1+(AL72/AM72))))*AH72*AI72)</f>
        <v>9.634732306487378E-4</v>
      </c>
      <c r="AP72" s="1">
        <f>AN72+AO72</f>
        <v>2.3092298258747452E-3</v>
      </c>
      <c r="AQ72" s="1">
        <f>AP72*Z72</f>
        <v>18737.090807147684</v>
      </c>
      <c r="AR72" s="1">
        <v>388000</v>
      </c>
      <c r="AS72" s="1">
        <v>100</v>
      </c>
      <c r="AT72" s="1">
        <v>5</v>
      </c>
      <c r="AU72" s="1">
        <f>((AA72*(AB72-AC72))/((AA72+(AK72*(1+(AS72/AT72))))*AH72*AI72))</f>
        <v>5.4800661176975885E-4</v>
      </c>
      <c r="AV72" s="1">
        <f>((86400*AD72*AE72*(AF72-AG72))/AT72)/((AA72+(AK72*(1+(AS72/AT72))))*AH72*AI72)</f>
        <v>2.3540201959181507E-3</v>
      </c>
      <c r="AW72" s="1">
        <f>AU72+AV72</f>
        <v>2.9020268076879094E-3</v>
      </c>
      <c r="AX72" s="1">
        <f>AW72*AR72</f>
        <v>1125.9864013829088</v>
      </c>
      <c r="AY72" s="1">
        <v>392000</v>
      </c>
      <c r="AZ72" s="1">
        <v>1E-3</v>
      </c>
      <c r="BA72" s="1">
        <v>0.1</v>
      </c>
      <c r="BB72" s="1">
        <f>AY72*AZ72*BA72</f>
        <v>39.200000000000003</v>
      </c>
      <c r="BC72" s="1">
        <v>30000</v>
      </c>
      <c r="BD72" s="1">
        <f>BC72*W72/E72</f>
        <v>104.17475337098848</v>
      </c>
      <c r="BE72" s="1">
        <f>9325000-E72</f>
        <v>8976056.8153331298</v>
      </c>
      <c r="BF72" s="1">
        <f>AZ72*BE72</f>
        <v>8976.0568153331296</v>
      </c>
      <c r="BG72" s="1">
        <f>AVERAGE(BF70:BF72)</f>
        <v>10172.77488564635</v>
      </c>
      <c r="BH72" s="1">
        <f>IF((BD72+BB72+AX72+AQ72)&lt;BG72,BD72+BB72+AX72+AQ72,BG72)</f>
        <v>10172.77488564635</v>
      </c>
      <c r="BI72" s="11">
        <v>254.81160000000003</v>
      </c>
      <c r="BJ72" s="1">
        <v>36920.13214457639</v>
      </c>
      <c r="BK72" s="1">
        <v>37120.84121353006</v>
      </c>
    </row>
    <row r="73" spans="1:63">
      <c r="A73" s="8">
        <v>39885</v>
      </c>
      <c r="B73" s="7" t="s">
        <v>129</v>
      </c>
      <c r="C73" s="1">
        <v>22.125750350000001</v>
      </c>
      <c r="D73" s="1">
        <f>1*C73-19.06222222</f>
        <v>3.0635281300000017</v>
      </c>
      <c r="E73" s="1">
        <f>-9018.7*D73^3 + 50694*D73^2 + 41936*D73-0.0000001</f>
        <v>344941.47367080499</v>
      </c>
      <c r="F73" s="1">
        <f>C73-C74</f>
        <v>-4.026677698412584E-2</v>
      </c>
      <c r="G73" s="1">
        <f>-2254.7*D73^4 + 16898*D73^3 + 20968*D73^2 + 0.8449*D73-0.0000003</f>
        <v>484041.48926483653</v>
      </c>
      <c r="H73" s="1">
        <f>G73-G72</f>
        <v>-14272.950530549628</v>
      </c>
      <c r="I73" s="1">
        <v>1012.5333333333333</v>
      </c>
      <c r="J73" s="9">
        <v>1.2999999999999999E-3</v>
      </c>
      <c r="K73" s="1">
        <v>1.1679999999999999</v>
      </c>
      <c r="L73" s="9">
        <v>2453000</v>
      </c>
      <c r="M73" s="1">
        <v>3.5958333333333328</v>
      </c>
      <c r="N73" s="1">
        <v>14.16299697792193</v>
      </c>
      <c r="O73" s="10">
        <v>15.783333333333331</v>
      </c>
      <c r="P73" s="1">
        <f>AVERAGE(Q73:Q74)</f>
        <v>20.632237499999999</v>
      </c>
      <c r="Q73" s="1">
        <f>1.158*O73+2.676</f>
        <v>20.953099999999999</v>
      </c>
      <c r="R73" s="1">
        <f>EXP(2.3026*(((7.5*P73)/(P73+237.3)+0.7858)))</f>
        <v>24.307533140138883</v>
      </c>
      <c r="S73" s="1">
        <f>((0.622/I73)*J73*K73*L73*M73*(N73-R73))</f>
        <v>-83.463491256885177</v>
      </c>
      <c r="T73" s="1">
        <f>IF(S73&lt;0,S73,0)</f>
        <v>-83.463491256885177</v>
      </c>
      <c r="U73" s="9">
        <v>2258000</v>
      </c>
      <c r="V73" s="1">
        <f>(-T73)*E73/U73</f>
        <v>12.750230146970914</v>
      </c>
      <c r="W73" s="1">
        <f>V73*3600*24/1000</f>
        <v>1101.619884698287</v>
      </c>
      <c r="X73" s="1">
        <v>5.9999999999999995E-4</v>
      </c>
      <c r="Y73" s="1">
        <f>X73*E73</f>
        <v>206.96488420248298</v>
      </c>
      <c r="Z73" s="1">
        <v>8114000</v>
      </c>
      <c r="AA73" s="1">
        <v>0.1</v>
      </c>
      <c r="AB73" s="1">
        <v>14.2</v>
      </c>
      <c r="AC73" s="1">
        <v>0.61072999999999944</v>
      </c>
      <c r="AD73" s="1">
        <v>1.161</v>
      </c>
      <c r="AE73" s="1">
        <v>1.013E-3</v>
      </c>
      <c r="AF73" s="1">
        <v>1.7932750762182603</v>
      </c>
      <c r="AG73" s="1">
        <v>1.4159401122640014</v>
      </c>
      <c r="AH73" s="1">
        <v>999.00695965979162</v>
      </c>
      <c r="AI73" s="1">
        <v>2.4500000000000002</v>
      </c>
      <c r="AJ73" s="1">
        <v>28.356481481481481</v>
      </c>
      <c r="AK73" s="1">
        <v>6.7000000000000004E-2</v>
      </c>
      <c r="AL73" s="1">
        <v>200</v>
      </c>
      <c r="AM73" s="1">
        <v>30</v>
      </c>
      <c r="AN73" s="1">
        <f>((AA73*(AB73-AC73))/((AA73+(AK73*(1+(AL73/AM73))))*AH73*AI73))</f>
        <v>9.0475084131735526E-4</v>
      </c>
      <c r="AO73" s="1">
        <f>((86400*AD73*AE73*(AF73-AG73))/AM73)/((AA73+(AK73*(1+(AL73/AM73))))*AH73*AI73)</f>
        <v>8.5093045968988052E-4</v>
      </c>
      <c r="AP73" s="1">
        <f>AN73+AO73</f>
        <v>1.7556813010072359E-3</v>
      </c>
      <c r="AQ73" s="1">
        <f>AP73*Z73</f>
        <v>14245.598076372711</v>
      </c>
      <c r="AR73" s="1">
        <v>388000</v>
      </c>
      <c r="AS73" s="1">
        <v>100</v>
      </c>
      <c r="AT73" s="1">
        <v>5</v>
      </c>
      <c r="AU73" s="1">
        <f>((AA73*(AB73-AC73))/((AA73+(AK73*(1+(AS73/AT73))))*AH73*AI73))</f>
        <v>3.6842430853024791E-4</v>
      </c>
      <c r="AV73" s="1">
        <f>((86400*AD73*AE73*(AF73-AG73))/AT73)/((AA73+(AK73*(1+(AS73/AT73))))*AH73*AI73)</f>
        <v>2.07904840914276E-3</v>
      </c>
      <c r="AW73" s="1">
        <f>AU73+AV73</f>
        <v>2.4474727176730078E-3</v>
      </c>
      <c r="AX73" s="1">
        <f>AW73*AR73</f>
        <v>949.61941445712705</v>
      </c>
      <c r="AY73" s="1">
        <v>392000</v>
      </c>
      <c r="AZ73" s="1">
        <v>5.9999999999999995E-4</v>
      </c>
      <c r="BA73" s="1">
        <v>0.1</v>
      </c>
      <c r="BB73" s="1">
        <f>AY73*AZ73*BA73</f>
        <v>23.52</v>
      </c>
      <c r="BC73" s="1">
        <v>30000</v>
      </c>
      <c r="BD73" s="1">
        <f>BC73*W73/E73</f>
        <v>95.809286686380162</v>
      </c>
      <c r="BE73" s="1">
        <f>9325000-E73</f>
        <v>8980058.5263291951</v>
      </c>
      <c r="BF73" s="1">
        <f>AZ73*BE73</f>
        <v>5388.0351157975165</v>
      </c>
      <c r="BG73" s="1">
        <f>AVERAGE(BF71:BF73)</f>
        <v>11968.78659091219</v>
      </c>
      <c r="BH73" s="1">
        <f>IF((BD73+BB73+AX73+AQ73)&lt;BG73,BD73+BB73+AX73+AQ73,BG73)</f>
        <v>11968.78659091219</v>
      </c>
      <c r="BI73" s="11">
        <v>219.07350000000002</v>
      </c>
      <c r="BJ73" s="1">
        <v>50718.210243583882</v>
      </c>
      <c r="BK73" s="1">
        <v>37120.84121353006</v>
      </c>
    </row>
    <row r="74" spans="1:63">
      <c r="A74" s="8">
        <v>39886</v>
      </c>
      <c r="B74" s="7" t="s">
        <v>130</v>
      </c>
      <c r="C74" s="1">
        <v>22.166017126984126</v>
      </c>
      <c r="D74" s="1">
        <f>1*C74-19.06222222</f>
        <v>3.1037949069841275</v>
      </c>
      <c r="E74" s="1">
        <f>-9018.7*D74^3 + 50694*D74^2 + 41936*D74-0.0000001</f>
        <v>348859.55265346158</v>
      </c>
      <c r="F74" s="1">
        <f>C74-C75</f>
        <v>1.5448075396804484E-3</v>
      </c>
      <c r="G74" s="1">
        <f>-2254.7*D74^4 + 16898*D74^3 + 20968*D74^2 + 0.8449*D74-0.0000003</f>
        <v>498010.32704581885</v>
      </c>
      <c r="H74" s="1">
        <f>G74-G73</f>
        <v>13968.837780982314</v>
      </c>
      <c r="I74" s="1">
        <v>1021.5041666666668</v>
      </c>
      <c r="J74" s="9">
        <v>1.2999999999999999E-3</v>
      </c>
      <c r="K74" s="1">
        <v>1.1679999999999999</v>
      </c>
      <c r="L74" s="9">
        <v>2453000</v>
      </c>
      <c r="M74" s="1">
        <v>1.6666666666666667</v>
      </c>
      <c r="N74" s="1">
        <v>13.531437223426135</v>
      </c>
      <c r="O74" s="10">
        <v>15.229166666666666</v>
      </c>
      <c r="P74" s="1">
        <f>AVERAGE(Q74:Q75)</f>
        <v>20.504375</v>
      </c>
      <c r="Q74" s="1">
        <f>1.158*O74+2.676</f>
        <v>20.311374999999998</v>
      </c>
      <c r="R74" s="1">
        <f>EXP(2.3026*(((7.5*P74)/(P74+237.3)+0.7858)))</f>
        <v>24.116743108344448</v>
      </c>
      <c r="S74" s="1">
        <f>((0.622/I74)*J74*K74*L74*M74*(N74-R74))</f>
        <v>-40.011621105931987</v>
      </c>
      <c r="T74" s="1">
        <f>IF(S74&lt;0,S74,0)</f>
        <v>-40.011621105931987</v>
      </c>
      <c r="U74" s="9">
        <v>2258000</v>
      </c>
      <c r="V74" s="1">
        <f>(-T74)*E74/U74</f>
        <v>6.1817698139748609</v>
      </c>
      <c r="W74" s="1">
        <f>V74*3600*24/1000</f>
        <v>534.10491192742802</v>
      </c>
      <c r="X74" s="1">
        <v>0</v>
      </c>
      <c r="Y74" s="1">
        <f>X74*E74</f>
        <v>0</v>
      </c>
      <c r="Z74" s="1">
        <v>8114000</v>
      </c>
      <c r="AA74" s="1">
        <v>0.1</v>
      </c>
      <c r="AB74" s="1">
        <v>14.32</v>
      </c>
      <c r="AC74" s="1">
        <v>0.19729666666666706</v>
      </c>
      <c r="AD74" s="1">
        <v>1.161</v>
      </c>
      <c r="AE74" s="1">
        <v>1.013E-3</v>
      </c>
      <c r="AF74" s="1">
        <v>1.7306701028494564</v>
      </c>
      <c r="AG74" s="1">
        <v>1.3528071303939919</v>
      </c>
      <c r="AH74" s="1">
        <v>999.09371978037109</v>
      </c>
      <c r="AI74" s="1">
        <v>2.4500000000000002</v>
      </c>
      <c r="AJ74" s="1">
        <v>28.356481481481481</v>
      </c>
      <c r="AK74" s="1">
        <v>6.7000000000000004E-2</v>
      </c>
      <c r="AL74" s="1">
        <v>200</v>
      </c>
      <c r="AM74" s="1">
        <v>30</v>
      </c>
      <c r="AN74" s="1">
        <f>((AA74*(AB74-AC74))/((AA74+(AK74*(1+(AL74/AM74))))*AH74*AI74))</f>
        <v>9.4018428782911075E-4</v>
      </c>
      <c r="AO74" s="1">
        <f>((86400*AD74*AE74*(AF74-AG74))/AM74)/((AA74+(AK74*(1+(AL74/AM74))))*AH74*AI74)</f>
        <v>8.5204717779668415E-4</v>
      </c>
      <c r="AP74" s="1">
        <f>AN74+AO74</f>
        <v>1.7922314656257949E-3</v>
      </c>
      <c r="AQ74" s="1">
        <f>AP74*Z74</f>
        <v>14542.1661120877</v>
      </c>
      <c r="AR74" s="1">
        <v>388000</v>
      </c>
      <c r="AS74" s="1">
        <v>100</v>
      </c>
      <c r="AT74" s="1">
        <v>5</v>
      </c>
      <c r="AU74" s="1">
        <f>((AA74*(AB74-AC74))/((AA74+(AK74*(1+(AS74/AT74))))*AH74*AI74))</f>
        <v>3.8285319042101153E-4</v>
      </c>
      <c r="AV74" s="1">
        <f>((86400*AD74*AE74*(AF74-AG74))/AT74)/((AA74+(AK74*(1+(AS74/AT74))))*AH74*AI74)</f>
        <v>2.081776847144918E-3</v>
      </c>
      <c r="AW74" s="1">
        <f>AU74+AV74</f>
        <v>2.4646300375659297E-3</v>
      </c>
      <c r="AX74" s="1">
        <f>AW74*AR74</f>
        <v>956.27645457558071</v>
      </c>
      <c r="AY74" s="1">
        <v>392000</v>
      </c>
      <c r="AZ74" s="1">
        <v>0</v>
      </c>
      <c r="BA74" s="1">
        <v>0.1</v>
      </c>
      <c r="BB74" s="1">
        <f>AY74*AZ74*BA74</f>
        <v>0</v>
      </c>
      <c r="BC74" s="1">
        <v>30000</v>
      </c>
      <c r="BD74" s="1">
        <f>BC74*W74/E74</f>
        <v>45.930080560928133</v>
      </c>
      <c r="BE74" s="1">
        <f>9325000-E74</f>
        <v>8976140.4473465383</v>
      </c>
      <c r="BF74" s="1">
        <f>AZ74*BE74</f>
        <v>0</v>
      </c>
      <c r="BG74" s="1">
        <f>AVERAGE(BF72:BF74)</f>
        <v>4788.0306437102154</v>
      </c>
      <c r="BH74" s="1">
        <f>IF((BD74+BB74+AX74+AQ74)&lt;BG74,BD74+BB74+AX74+AQ74,BG74)</f>
        <v>4788.0306437102154</v>
      </c>
      <c r="BI74" s="11">
        <v>203.48190000000008</v>
      </c>
      <c r="BJ74" s="1">
        <v>22389.838689952878</v>
      </c>
      <c r="BK74" s="1">
        <v>36689.299482862618</v>
      </c>
    </row>
    <row r="75" spans="1:63">
      <c r="A75" s="8">
        <v>39887</v>
      </c>
      <c r="B75" s="7" t="s">
        <v>131</v>
      </c>
      <c r="C75" s="1">
        <v>22.164472319444446</v>
      </c>
      <c r="D75" s="1">
        <f>1*C75-19.06222222</f>
        <v>3.1022500994444471</v>
      </c>
      <c r="E75" s="1">
        <f>-9018.7*D75^3 + 50694*D75^2 + 41936*D75-0.0000001</f>
        <v>348711.20655627223</v>
      </c>
      <c r="F75" s="1">
        <f>C75-C76</f>
        <v>2.2775648148183336E-3</v>
      </c>
      <c r="G75" s="1">
        <f>-2254.7*D75^4 + 16898*D75^3 + 20968*D75^2 + 0.8449*D75-0.0000003</f>
        <v>497471.52405164082</v>
      </c>
      <c r="H75" s="1">
        <f>G75-G74</f>
        <v>-538.80299417802598</v>
      </c>
      <c r="I75" s="1">
        <v>1026.05</v>
      </c>
      <c r="J75" s="9">
        <v>1.2999999999999999E-3</v>
      </c>
      <c r="K75" s="1">
        <v>1.1679999999999999</v>
      </c>
      <c r="L75" s="9">
        <v>2453000</v>
      </c>
      <c r="M75" s="1">
        <v>2.2500000000000004</v>
      </c>
      <c r="N75" s="1">
        <v>11.70919993786007</v>
      </c>
      <c r="O75" s="10">
        <v>15.5625</v>
      </c>
      <c r="P75" s="1">
        <f>AVERAGE(Q75:Q76)</f>
        <v>21.003762500000001</v>
      </c>
      <c r="Q75" s="1">
        <f>1.158*O75+2.676</f>
        <v>20.697375000000001</v>
      </c>
      <c r="R75" s="1">
        <f>EXP(2.3026*(((7.5*P75)/(P75+237.3)+0.7858)))</f>
        <v>24.869410882871911</v>
      </c>
      <c r="S75" s="1">
        <f>((0.622/I75)*J75*K75*L75*M75*(N75-R75))</f>
        <v>-66.857629163140501</v>
      </c>
      <c r="T75" s="1">
        <f>IF(S75&lt;0,S75,0)</f>
        <v>-66.857629163140501</v>
      </c>
      <c r="U75" s="9">
        <v>2258000</v>
      </c>
      <c r="V75" s="1">
        <f>(-T75)*E75/U75</f>
        <v>10.32506843798518</v>
      </c>
      <c r="W75" s="1">
        <f>V75*3600*24/1000</f>
        <v>892.08591304191953</v>
      </c>
      <c r="X75" s="1">
        <v>0</v>
      </c>
      <c r="Y75" s="1">
        <f>X75*E75</f>
        <v>0</v>
      </c>
      <c r="Z75" s="1">
        <v>8114000</v>
      </c>
      <c r="AA75" s="1">
        <v>0.1</v>
      </c>
      <c r="AB75" s="1">
        <v>7.3</v>
      </c>
      <c r="AC75" s="1">
        <v>0.28521666666666812</v>
      </c>
      <c r="AD75" s="1">
        <v>1.161</v>
      </c>
      <c r="AE75" s="1">
        <v>1.013E-3</v>
      </c>
      <c r="AF75" s="1">
        <v>1.7680932980046906</v>
      </c>
      <c r="AG75" s="1">
        <v>1.1706251043872722</v>
      </c>
      <c r="AH75" s="1">
        <v>999.04196161104801</v>
      </c>
      <c r="AI75" s="1">
        <v>2.4500000000000002</v>
      </c>
      <c r="AJ75" s="1">
        <v>28.356481481481481</v>
      </c>
      <c r="AK75" s="1">
        <v>6.7000000000000004E-2</v>
      </c>
      <c r="AL75" s="1">
        <v>200</v>
      </c>
      <c r="AM75" s="1">
        <v>30</v>
      </c>
      <c r="AN75" s="1">
        <f>((AA75*(AB75-AC75))/((AA75+(AK75*(1+(AL75/AM75))))*AH75*AI75))</f>
        <v>4.6701616532691454E-4</v>
      </c>
      <c r="AO75" s="1">
        <f>((86400*AD75*AE75*(AF75-AG75))/AM75)/((AA75+(AK75*(1+(AL75/AM75))))*AH75*AI75)</f>
        <v>1.3473070905611233E-3</v>
      </c>
      <c r="AP75" s="1">
        <f>AN75+AO75</f>
        <v>1.8143232558880378E-3</v>
      </c>
      <c r="AQ75" s="1">
        <f>AP75*Z75</f>
        <v>14721.418898275539</v>
      </c>
      <c r="AR75" s="1">
        <v>388000</v>
      </c>
      <c r="AS75" s="1">
        <v>100</v>
      </c>
      <c r="AT75" s="1">
        <v>5</v>
      </c>
      <c r="AU75" s="1">
        <f>((AA75*(AB75-AC75))/((AA75+(AK75*(1+(AS75/AT75))))*AH75*AI75))</f>
        <v>1.9017402352728373E-4</v>
      </c>
      <c r="AV75" s="1">
        <f>((86400*AD75*AE75*(AF75-AG75))/AT75)/((AA75+(AK75*(1+(AS75/AT75))))*AH75*AI75)</f>
        <v>3.2918279412382598E-3</v>
      </c>
      <c r="AW75" s="1">
        <f>AU75+AV75</f>
        <v>3.4820019647655437E-3</v>
      </c>
      <c r="AX75" s="1">
        <f>AW75*AR75</f>
        <v>1351.0167623290311</v>
      </c>
      <c r="AY75" s="1">
        <v>392000</v>
      </c>
      <c r="AZ75" s="1">
        <v>0</v>
      </c>
      <c r="BA75" s="1">
        <v>0.1</v>
      </c>
      <c r="BB75" s="1">
        <f>AY75*AZ75*BA75</f>
        <v>0</v>
      </c>
      <c r="BC75" s="1">
        <v>30000</v>
      </c>
      <c r="BD75" s="1">
        <f>BC75*W75/E75</f>
        <v>76.747110181957552</v>
      </c>
      <c r="BE75" s="1">
        <f>9325000-E75</f>
        <v>8976288.7934437282</v>
      </c>
      <c r="BF75" s="1">
        <f>AZ75*BE75</f>
        <v>0</v>
      </c>
      <c r="BG75" s="1">
        <f>AVERAGE(BF73:BF75)</f>
        <v>1796.0117052658388</v>
      </c>
      <c r="BH75" s="1">
        <f>IF((BD75+BB75+AX75+AQ75)&lt;BG75,BD75+BB75+AX75+AQ75,BG75)</f>
        <v>1796.0117052658388</v>
      </c>
      <c r="BI75" s="11">
        <v>191.93130000000002</v>
      </c>
      <c r="BJ75" s="1">
        <v>34502.749490897761</v>
      </c>
      <c r="BK75" s="1">
        <v>34664.101109761657</v>
      </c>
    </row>
    <row r="76" spans="1:63">
      <c r="A76" s="8">
        <v>39888</v>
      </c>
      <c r="B76" s="7" t="s">
        <v>132</v>
      </c>
      <c r="C76" s="1">
        <v>22.162194754629628</v>
      </c>
      <c r="D76" s="1">
        <f>1*C76-19.06222222</f>
        <v>3.0999725346296287</v>
      </c>
      <c r="E76" s="1">
        <f>-9018.7*D76^3 + 50694*D76^2 + 41936*D76-0.0000001</f>
        <v>348492.20529109659</v>
      </c>
      <c r="F76" s="1">
        <f>C76-C77</f>
        <v>4.8320965608539268E-4</v>
      </c>
      <c r="G76" s="1">
        <f>-2254.7*D76^4 + 16898*D76^3 + 20968*D76^2 + 0.8449*D76-0.0000003</f>
        <v>496677.56587452994</v>
      </c>
      <c r="H76" s="1">
        <f>G76-G75</f>
        <v>-793.95817711087875</v>
      </c>
      <c r="I76" s="1">
        <v>1024.9708333333331</v>
      </c>
      <c r="J76" s="9">
        <v>1.2999999999999999E-3</v>
      </c>
      <c r="K76" s="1">
        <v>1.1679999999999999</v>
      </c>
      <c r="L76" s="9">
        <v>2453000</v>
      </c>
      <c r="M76" s="1">
        <v>1.4125000000000003</v>
      </c>
      <c r="N76" s="1">
        <v>12.935593911626247</v>
      </c>
      <c r="O76" s="10">
        <v>16.091666666666665</v>
      </c>
      <c r="P76" s="1">
        <f>AVERAGE(Q76:Q77)</f>
        <v>22.830024999999999</v>
      </c>
      <c r="Q76" s="1">
        <f>1.158*O76+2.676</f>
        <v>21.31015</v>
      </c>
      <c r="R76" s="1">
        <f>EXP(2.3026*(((7.5*P76)/(P76+237.3)+0.7858)))</f>
        <v>27.799602381850224</v>
      </c>
      <c r="S76" s="1">
        <f>((0.622/I76)*J76*K76*L76*M76*(N76-R76))</f>
        <v>-47.455551116219617</v>
      </c>
      <c r="T76" s="1">
        <f>IF(S76&lt;0,S76,0)</f>
        <v>-47.455551116219617</v>
      </c>
      <c r="U76" s="9">
        <v>2258000</v>
      </c>
      <c r="V76" s="1">
        <f>(-T76)*E76/U76</f>
        <v>7.3241318254188377</v>
      </c>
      <c r="W76" s="1">
        <f>V76*3600*24/1000</f>
        <v>632.80498971618761</v>
      </c>
      <c r="X76" s="1">
        <v>0</v>
      </c>
      <c r="Y76" s="1">
        <f>X76*E76</f>
        <v>0</v>
      </c>
      <c r="Z76" s="1">
        <v>8114000</v>
      </c>
      <c r="AA76" s="1">
        <v>0.1</v>
      </c>
      <c r="AB76" s="1">
        <v>19.8</v>
      </c>
      <c r="AC76" s="1">
        <v>0.21351999999999993</v>
      </c>
      <c r="AD76" s="1">
        <v>1.161</v>
      </c>
      <c r="AE76" s="1">
        <v>1.013E-3</v>
      </c>
      <c r="AF76" s="1">
        <v>1.8289602067694248</v>
      </c>
      <c r="AG76" s="1">
        <v>1.2932272795365474</v>
      </c>
      <c r="AH76" s="1">
        <v>998.95714596650691</v>
      </c>
      <c r="AI76" s="1">
        <v>2.4500000000000002</v>
      </c>
      <c r="AJ76" s="1">
        <v>28.356481481481481</v>
      </c>
      <c r="AK76" s="1">
        <v>6.7000000000000004E-2</v>
      </c>
      <c r="AL76" s="1">
        <v>200</v>
      </c>
      <c r="AM76" s="1">
        <v>30</v>
      </c>
      <c r="AN76" s="1">
        <f>((AA76*(AB76-AC76))/((AA76+(AK76*(1+(AL76/AM76))))*AH76*AI76))</f>
        <v>1.3041000673819521E-3</v>
      </c>
      <c r="AO76" s="1">
        <f>((86400*AD76*AE76*(AF76-AG76))/AM76)/((AA76+(AK76*(1+(AL76/AM76))))*AH76*AI76)</f>
        <v>1.2081949512753056E-3</v>
      </c>
      <c r="AP76" s="1">
        <f>AN76+AO76</f>
        <v>2.5122950186572575E-3</v>
      </c>
      <c r="AQ76" s="1">
        <f>AP76*Z76</f>
        <v>20384.761781384987</v>
      </c>
      <c r="AR76" s="1">
        <v>388000</v>
      </c>
      <c r="AS76" s="1">
        <v>100</v>
      </c>
      <c r="AT76" s="1">
        <v>5</v>
      </c>
      <c r="AU76" s="1">
        <f>((AA76*(AB76-AC76))/((AA76+(AK76*(1+(AS76/AT76))))*AH76*AI76))</f>
        <v>5.3104362398809419E-4</v>
      </c>
      <c r="AV76" s="1">
        <f>((86400*AD76*AE76*(AF76-AG76))/AT76)/((AA76+(AK76*(1+(AS76/AT76))))*AH76*AI76)</f>
        <v>2.9519401530163736E-3</v>
      </c>
      <c r="AW76" s="1">
        <f>AU76+AV76</f>
        <v>3.482983777004468E-3</v>
      </c>
      <c r="AX76" s="1">
        <f>AW76*AR76</f>
        <v>1351.3977054777336</v>
      </c>
      <c r="AY76" s="1">
        <v>392000</v>
      </c>
      <c r="AZ76" s="1">
        <v>0</v>
      </c>
      <c r="BA76" s="1">
        <v>0.1</v>
      </c>
      <c r="BB76" s="1">
        <f>AY76*AZ76*BA76</f>
        <v>0</v>
      </c>
      <c r="BC76" s="1">
        <v>30000</v>
      </c>
      <c r="BD76" s="1">
        <f>BC76*W76/E76</f>
        <v>54.475105621453174</v>
      </c>
      <c r="BE76" s="1">
        <f>9325000-E76</f>
        <v>8976507.7947089039</v>
      </c>
      <c r="BF76" s="1">
        <f>AZ76*BE76</f>
        <v>0</v>
      </c>
      <c r="BG76" s="1">
        <f>AVERAGE(BF74:BF76)</f>
        <v>0</v>
      </c>
      <c r="BH76" s="1">
        <f>IF((BD76+BB76+AX76+AQ76)&lt;BG76,BD76+BB76+AX76+AQ76,BG76)</f>
        <v>0</v>
      </c>
      <c r="BI76" s="11">
        <v>183.07440000000011</v>
      </c>
      <c r="BJ76" s="1">
        <v>32797.879351119642</v>
      </c>
      <c r="BK76" s="1">
        <v>32453.651763724949</v>
      </c>
    </row>
    <row r="77" spans="1:63">
      <c r="A77" s="8">
        <v>39889</v>
      </c>
      <c r="B77" s="7" t="s">
        <v>133</v>
      </c>
      <c r="C77" s="1">
        <v>22.161711544973542</v>
      </c>
      <c r="D77" s="1">
        <f>1*C77-19.06222222</f>
        <v>3.0994893249735433</v>
      </c>
      <c r="E77" s="1">
        <f>-9018.7*D77^3 + 50694*D77^2 + 41936*D77-0.0000001</f>
        <v>348445.69755427679</v>
      </c>
      <c r="F77" s="1">
        <f>C77-C78</f>
        <v>-2.3995291005292074E-3</v>
      </c>
      <c r="G77" s="1">
        <f>-2254.7*D77^4 + 16898*D77^3 + 20968*D77^2 + 0.8449*D77-0.0000003</f>
        <v>496509.18334262393</v>
      </c>
      <c r="H77" s="1">
        <f>G77-G76</f>
        <v>-168.38253190601245</v>
      </c>
      <c r="I77" s="1">
        <v>1020.3749999999998</v>
      </c>
      <c r="J77" s="9">
        <v>1.2999999999999999E-3</v>
      </c>
      <c r="K77" s="1">
        <v>1.1679999999999999</v>
      </c>
      <c r="L77" s="9">
        <v>2453000</v>
      </c>
      <c r="M77" s="1">
        <v>1.7833333333333332</v>
      </c>
      <c r="N77" s="1">
        <v>15.899001463474271</v>
      </c>
      <c r="O77" s="10">
        <v>18.716666666666665</v>
      </c>
      <c r="P77" s="1">
        <f>AVERAGE(Q77:Q78)</f>
        <v>24.535662500000001</v>
      </c>
      <c r="Q77" s="1">
        <f>1.158*O77+2.676</f>
        <v>24.349899999999998</v>
      </c>
      <c r="R77" s="1">
        <f>EXP(2.3026*(((7.5*P77)/(P77+237.3)+0.7858)))</f>
        <v>30.804006942189258</v>
      </c>
      <c r="S77" s="1">
        <f>((0.622/I77)*J77*K77*L77*M77*(N77-R77))</f>
        <v>-60.350237810815251</v>
      </c>
      <c r="T77" s="1">
        <f>IF(S77&lt;0,S77,0)</f>
        <v>-60.350237810815251</v>
      </c>
      <c r="U77" s="9">
        <v>2258000</v>
      </c>
      <c r="V77" s="1">
        <f>(-T77)*E77/U77</f>
        <v>9.3130118297413684</v>
      </c>
      <c r="W77" s="1">
        <f>V77*3600*24/1000</f>
        <v>804.64422208965414</v>
      </c>
      <c r="X77" s="1">
        <v>0</v>
      </c>
      <c r="Y77" s="1">
        <f>X77*E77</f>
        <v>0</v>
      </c>
      <c r="Z77" s="1">
        <v>8114000</v>
      </c>
      <c r="AA77" s="1">
        <v>0.1</v>
      </c>
      <c r="AB77" s="1">
        <v>21.9</v>
      </c>
      <c r="AC77" s="1">
        <v>1.1638933333333326</v>
      </c>
      <c r="AD77" s="1">
        <v>1.161</v>
      </c>
      <c r="AE77" s="1">
        <v>1.013E-3</v>
      </c>
      <c r="AF77" s="1">
        <v>2.1588506563660004</v>
      </c>
      <c r="AG77" s="1">
        <v>1.5894537957494677</v>
      </c>
      <c r="AH77" s="1">
        <v>998.48961818475038</v>
      </c>
      <c r="AI77" s="1">
        <v>2.4500000000000002</v>
      </c>
      <c r="AJ77" s="1">
        <v>28.356481481481481</v>
      </c>
      <c r="AK77" s="1">
        <v>6.7000000000000004E-2</v>
      </c>
      <c r="AL77" s="1">
        <v>200</v>
      </c>
      <c r="AM77" s="1">
        <v>30</v>
      </c>
      <c r="AN77" s="1">
        <f>((AA77*(AB77-AC77))/((AA77+(AK77*(1+(AL77/AM77))))*AH77*AI77))</f>
        <v>1.3812905684107563E-3</v>
      </c>
      <c r="AO77" s="1">
        <f>((86400*AD77*AE77*(AF77-AG77))/AM77)/((AA77+(AK77*(1+(AL77/AM77))))*AH77*AI77)</f>
        <v>1.2847157529332744E-3</v>
      </c>
      <c r="AP77" s="1">
        <f>AN77+AO77</f>
        <v>2.6660063213440307E-3</v>
      </c>
      <c r="AQ77" s="1">
        <f>AP77*Z77</f>
        <v>21631.975291385465</v>
      </c>
      <c r="AR77" s="1">
        <v>388000</v>
      </c>
      <c r="AS77" s="1">
        <v>100</v>
      </c>
      <c r="AT77" s="1">
        <v>5</v>
      </c>
      <c r="AU77" s="1">
        <f>((AA77*(AB77-AC77))/((AA77+(AK77*(1+(AS77/AT77))))*AH77*AI77))</f>
        <v>5.6247642920685746E-4</v>
      </c>
      <c r="AV77" s="1">
        <f>((86400*AD77*AE77*(AF77-AG77))/AT77)/((AA77+(AK77*(1+(AS77/AT77))))*AH77*AI77)</f>
        <v>3.1389007314534287E-3</v>
      </c>
      <c r="AW77" s="1">
        <f>AU77+AV77</f>
        <v>3.7013771606602859E-3</v>
      </c>
      <c r="AX77" s="1">
        <f>AW77*AR77</f>
        <v>1436.1343383361909</v>
      </c>
      <c r="AY77" s="1">
        <v>392000</v>
      </c>
      <c r="AZ77" s="1">
        <v>0</v>
      </c>
      <c r="BA77" s="1">
        <v>0.1</v>
      </c>
      <c r="BB77" s="1">
        <f>AY77*AZ77*BA77</f>
        <v>0</v>
      </c>
      <c r="BC77" s="1">
        <v>30000</v>
      </c>
      <c r="BD77" s="1">
        <f>BC77*W77/E77</f>
        <v>69.277155184071347</v>
      </c>
      <c r="BE77" s="1">
        <f>9325000-E77</f>
        <v>8976554.3024457227</v>
      </c>
      <c r="BF77" s="1">
        <f>AZ77*BE77</f>
        <v>0</v>
      </c>
      <c r="BG77" s="1">
        <f>AVERAGE(BF75:BF77)</f>
        <v>0</v>
      </c>
      <c r="BH77" s="1">
        <f>IF((BD77+BB77+AX77+AQ77)&lt;BG77,BD77+BB77+AX77+AQ77,BG77)</f>
        <v>0</v>
      </c>
      <c r="BI77" s="11">
        <v>174.68820000000002</v>
      </c>
      <c r="BJ77" s="1">
        <v>30473.977982053839</v>
      </c>
      <c r="BK77" s="1">
        <v>30935.551472237479</v>
      </c>
    </row>
    <row r="78" spans="1:63">
      <c r="A78" s="8">
        <v>39890</v>
      </c>
      <c r="B78" s="7" t="s">
        <v>134</v>
      </c>
      <c r="C78" s="1">
        <v>22.164111074074071</v>
      </c>
      <c r="D78" s="1">
        <f>1*C78-19.06222222</f>
        <v>3.1018888540740726</v>
      </c>
      <c r="E78" s="1">
        <f>-9018.7*D78^3 + 50694*D78^2 + 41936*D78-0.0000001</f>
        <v>348676.49368207087</v>
      </c>
      <c r="F78" s="1">
        <f>C78-C79</f>
        <v>-2.7621227513243696E-3</v>
      </c>
      <c r="G78" s="1">
        <f>-2254.7*D78^4 + 16898*D78^3 + 20968*D78^2 + 0.8449*D78-0.0000003</f>
        <v>497345.56078547274</v>
      </c>
      <c r="H78" s="1">
        <f>G78-G77</f>
        <v>836.37744284881046</v>
      </c>
      <c r="I78" s="1">
        <v>1017.1166666666666</v>
      </c>
      <c r="J78" s="9">
        <v>1.2999999999999999E-3</v>
      </c>
      <c r="K78" s="1">
        <v>1.1679999999999999</v>
      </c>
      <c r="L78" s="9">
        <v>2453000</v>
      </c>
      <c r="M78" s="1">
        <v>1.7249999999999994</v>
      </c>
      <c r="N78" s="1">
        <v>17.643674181250834</v>
      </c>
      <c r="O78" s="10">
        <v>19.037500000000005</v>
      </c>
      <c r="P78" s="1">
        <f>AVERAGE(Q78:Q79)</f>
        <v>24.226862500000003</v>
      </c>
      <c r="Q78" s="1">
        <f>1.158*O78+2.676</f>
        <v>24.721425000000004</v>
      </c>
      <c r="R78" s="1">
        <f>EXP(2.3026*(((7.5*P78)/(P78+237.3)+0.7858)))</f>
        <v>30.239966645683488</v>
      </c>
      <c r="S78" s="1">
        <f>((0.622/I78)*J78*K78*L78*M78*(N78-R78))</f>
        <v>-49.492021423523497</v>
      </c>
      <c r="T78" s="1">
        <f>IF(S78&lt;0,S78,0)</f>
        <v>-49.492021423523497</v>
      </c>
      <c r="U78" s="9">
        <v>2258000</v>
      </c>
      <c r="V78" s="1">
        <f>(-T78)*E78/U78</f>
        <v>7.6424732042480548</v>
      </c>
      <c r="W78" s="1">
        <f>V78*3600*24/1000</f>
        <v>660.30968484703192</v>
      </c>
      <c r="X78" s="1">
        <v>0</v>
      </c>
      <c r="Y78" s="1">
        <f>X78*E78</f>
        <v>0</v>
      </c>
      <c r="Z78" s="1">
        <v>8114000</v>
      </c>
      <c r="AA78" s="1">
        <v>0.1</v>
      </c>
      <c r="AB78" s="1">
        <v>19.899999999999999</v>
      </c>
      <c r="AC78" s="1">
        <v>0.84675333333333525</v>
      </c>
      <c r="AD78" s="1">
        <v>1.161</v>
      </c>
      <c r="AE78" s="1">
        <v>1.013E-3</v>
      </c>
      <c r="AF78" s="1">
        <v>2.2025394027261043</v>
      </c>
      <c r="AG78" s="1">
        <v>1.763866971683155</v>
      </c>
      <c r="AH78" s="1">
        <v>998.42727387696698</v>
      </c>
      <c r="AI78" s="1">
        <v>2.4500000000000002</v>
      </c>
      <c r="AJ78" s="1">
        <v>28.356481481481481</v>
      </c>
      <c r="AK78" s="1">
        <v>6.7000000000000004E-2</v>
      </c>
      <c r="AL78" s="1">
        <v>200</v>
      </c>
      <c r="AM78" s="1">
        <v>30</v>
      </c>
      <c r="AN78" s="1">
        <f>((AA78*(AB78-AC78))/((AA78+(AK78*(1+(AL78/AM78))))*AH78*AI78))</f>
        <v>1.2692697673568529E-3</v>
      </c>
      <c r="AO78" s="1">
        <f>((86400*AD78*AE78*(AF78-AG78))/AM78)/((AA78+(AK78*(1+(AL78/AM78))))*AH78*AI78)</f>
        <v>9.8982732819515159E-4</v>
      </c>
      <c r="AP78" s="1">
        <f>AN78+AO78</f>
        <v>2.2590970955520045E-3</v>
      </c>
      <c r="AQ78" s="1">
        <f>AP78*Z78</f>
        <v>18330.313833308966</v>
      </c>
      <c r="AR78" s="1">
        <v>388000</v>
      </c>
      <c r="AS78" s="1">
        <v>100</v>
      </c>
      <c r="AT78" s="1">
        <v>5</v>
      </c>
      <c r="AU78" s="1">
        <f>((AA78*(AB78-AC78))/((AA78+(AK78*(1+(AS78/AT78))))*AH78*AI78))</f>
        <v>5.1686034985710374E-4</v>
      </c>
      <c r="AV78" s="1">
        <f>((86400*AD78*AE78*(AF78-AG78))/AT78)/((AA78+(AK78*(1+(AS78/AT78))))*AH78*AI78)</f>
        <v>2.4184102338517238E-3</v>
      </c>
      <c r="AW78" s="1">
        <f>AU78+AV78</f>
        <v>2.9352705837088276E-3</v>
      </c>
      <c r="AX78" s="1">
        <f>AW78*AR78</f>
        <v>1138.8849864790252</v>
      </c>
      <c r="AY78" s="1">
        <v>392000</v>
      </c>
      <c r="AZ78" s="1">
        <v>0</v>
      </c>
      <c r="BA78" s="1">
        <v>0.1</v>
      </c>
      <c r="BB78" s="1">
        <f>AY78*AZ78*BA78</f>
        <v>0</v>
      </c>
      <c r="BC78" s="1">
        <v>30000</v>
      </c>
      <c r="BD78" s="1">
        <f>BC78*W78/E78</f>
        <v>56.812807586259041</v>
      </c>
      <c r="BE78" s="1">
        <f>9325000-E78</f>
        <v>8976323.5063179284</v>
      </c>
      <c r="BF78" s="1">
        <f>AZ78*BE78</f>
        <v>0</v>
      </c>
      <c r="BG78" s="1">
        <f>AVERAGE(BF76:BF78)</f>
        <v>0</v>
      </c>
      <c r="BH78" s="1">
        <f>IF((BD78+BB78+AX78+AQ78)&lt;BG78,BD78+BB78+AX78+AQ78,BG78)</f>
        <v>0</v>
      </c>
      <c r="BI78" s="11">
        <v>177.01920000000004</v>
      </c>
      <c r="BJ78" s="1">
        <v>29688.311334994611</v>
      </c>
      <c r="BK78" s="1">
        <v>31007.979262690453</v>
      </c>
    </row>
    <row r="79" spans="1:63">
      <c r="A79" s="8">
        <v>39891</v>
      </c>
      <c r="B79" s="7" t="s">
        <v>135</v>
      </c>
      <c r="C79" s="1">
        <v>22.166873196825396</v>
      </c>
      <c r="D79" s="1">
        <f>1*C79-19.06222222</f>
        <v>3.1046509768253969</v>
      </c>
      <c r="E79" s="1">
        <f>-9018.7*D79^3 + 50694*D79^2 + 41936*D79-0.0000001</f>
        <v>348941.69166543323</v>
      </c>
      <c r="F79" s="1">
        <f>C79-C80</f>
        <v>-1.2010809523808064E-3</v>
      </c>
      <c r="G79" s="1">
        <f>-2254.7*D79^4 + 16898*D79^3 + 20968*D79^2 + 0.8449*D79-0.0000003</f>
        <v>498309.00851207023</v>
      </c>
      <c r="H79" s="1">
        <f>G79-G78</f>
        <v>963.4477265974856</v>
      </c>
      <c r="I79" s="1">
        <v>1013.7125000000002</v>
      </c>
      <c r="J79" s="9">
        <v>1.2999999999999999E-3</v>
      </c>
      <c r="K79" s="1">
        <v>1.1679999999999999</v>
      </c>
      <c r="L79" s="9">
        <v>2453000</v>
      </c>
      <c r="M79" s="1">
        <v>2.8666666666666667</v>
      </c>
      <c r="N79" s="1">
        <v>16.385851575965965</v>
      </c>
      <c r="O79" s="10">
        <v>18.183333333333337</v>
      </c>
      <c r="P79" s="1">
        <f>AVERAGE(Q79:Q80)</f>
        <v>22.839675000000003</v>
      </c>
      <c r="Q79" s="1">
        <f>1.158*O79+2.676</f>
        <v>23.732300000000002</v>
      </c>
      <c r="R79" s="1">
        <f>EXP(2.3026*(((7.5*P79)/(P79+237.3)+0.7858)))</f>
        <v>27.815853125137352</v>
      </c>
      <c r="S79" s="1">
        <f>((0.622/I79)*J79*K79*L79*M79*(N79-R79))</f>
        <v>-74.882927062239318</v>
      </c>
      <c r="T79" s="1">
        <f>IF(S79&lt;0,S79,0)</f>
        <v>-74.882927062239318</v>
      </c>
      <c r="U79" s="9">
        <v>2258000</v>
      </c>
      <c r="V79" s="1">
        <f>(-T79)*E79/U79</f>
        <v>11.572088240016404</v>
      </c>
      <c r="W79" s="1">
        <f>V79*3600*24/1000</f>
        <v>999.82842393741737</v>
      </c>
      <c r="X79" s="1">
        <v>7.1999999999999998E-3</v>
      </c>
      <c r="Y79" s="1">
        <f>X79*E79</f>
        <v>2512.3801799911193</v>
      </c>
      <c r="Z79" s="1">
        <v>8114000</v>
      </c>
      <c r="AA79" s="1">
        <v>0.1</v>
      </c>
      <c r="AB79" s="1">
        <v>17.399999999999999</v>
      </c>
      <c r="AC79" s="1">
        <v>8.8443333333335455E-2</v>
      </c>
      <c r="AD79" s="1">
        <v>1.161</v>
      </c>
      <c r="AE79" s="1">
        <v>1.013E-3</v>
      </c>
      <c r="AF79" s="1">
        <v>2.0879019393858216</v>
      </c>
      <c r="AG79" s="1">
        <v>1.638133063276459</v>
      </c>
      <c r="AH79" s="1">
        <v>998.59078713335452</v>
      </c>
      <c r="AI79" s="1">
        <v>2.4500000000000002</v>
      </c>
      <c r="AJ79" s="1">
        <v>28.356481481481481</v>
      </c>
      <c r="AK79" s="1">
        <v>6.7000000000000004E-2</v>
      </c>
      <c r="AL79" s="1">
        <v>200</v>
      </c>
      <c r="AM79" s="1">
        <v>30</v>
      </c>
      <c r="AN79" s="1">
        <f>((AA79*(AB79-AC79))/((AA79+(AK79*(1+(AL79/AM79))))*AH79*AI79))</f>
        <v>1.15305480133477E-3</v>
      </c>
      <c r="AO79" s="1">
        <f>((86400*AD79*AE79*(AF79-AG79))/AM79)/((AA79+(AK79*(1+(AL79/AM79))))*AH79*AI79)</f>
        <v>1.0146993420920539E-3</v>
      </c>
      <c r="AP79" s="1">
        <f>AN79+AO79</f>
        <v>2.1677541434268238E-3</v>
      </c>
      <c r="AQ79" s="1">
        <f>AP79*Z79</f>
        <v>17589.157119765248</v>
      </c>
      <c r="AR79" s="1">
        <v>388000</v>
      </c>
      <c r="AS79" s="1">
        <v>100</v>
      </c>
      <c r="AT79" s="1">
        <v>5</v>
      </c>
      <c r="AU79" s="1">
        <f>((AA79*(AB79-AC79))/((AA79+(AK79*(1+(AS79/AT79))))*AH79*AI79))</f>
        <v>4.6953636126018843E-4</v>
      </c>
      <c r="AV79" s="1">
        <f>((86400*AD79*AE79*(AF79-AG79))/AT79)/((AA79+(AK79*(1+(AS79/AT79))))*AH79*AI79)</f>
        <v>2.4791791490265049E-3</v>
      </c>
      <c r="AW79" s="1">
        <f>AU79+AV79</f>
        <v>2.9487155102866933E-3</v>
      </c>
      <c r="AX79" s="1">
        <f>AW79*AR79</f>
        <v>1144.1016179912369</v>
      </c>
      <c r="AY79" s="1">
        <v>392000</v>
      </c>
      <c r="AZ79" s="1">
        <v>7.1999999999999998E-3</v>
      </c>
      <c r="BA79" s="1">
        <v>0.1</v>
      </c>
      <c r="BB79" s="1">
        <f>AY79*AZ79*BA79</f>
        <v>282.24</v>
      </c>
      <c r="BC79" s="1">
        <v>30000</v>
      </c>
      <c r="BD79" s="1">
        <f>BC79*W79/E79</f>
        <v>85.959498204306612</v>
      </c>
      <c r="BE79" s="1">
        <f>9325000-E79</f>
        <v>8976058.3083345667</v>
      </c>
      <c r="BF79" s="1">
        <f>AZ79*BE79</f>
        <v>64627.619820008877</v>
      </c>
      <c r="BG79" s="1">
        <f>AVERAGE(BF77:BF79)</f>
        <v>21542.53994000296</v>
      </c>
      <c r="BH79" s="1">
        <f>IF((BD79+BB79+AX79+AQ79)&lt;BG79,BD79+BB79+AX79+AQ79,BG79)</f>
        <v>19101.458235960792</v>
      </c>
      <c r="BI79" s="11">
        <v>195.82019999999997</v>
      </c>
      <c r="BJ79" s="1">
        <v>31752.903492146666</v>
      </c>
      <c r="BK79" s="1">
        <v>31007.979262690453</v>
      </c>
    </row>
    <row r="80" spans="1:63">
      <c r="A80" s="8">
        <v>39892</v>
      </c>
      <c r="B80" s="7" t="s">
        <v>136</v>
      </c>
      <c r="C80" s="1">
        <v>22.168074277777777</v>
      </c>
      <c r="D80" s="1">
        <f>1*C80-19.06222222</f>
        <v>3.1058520577777777</v>
      </c>
      <c r="E80" s="1">
        <f>-9018.7*D80^3 + 50694*D80^2 + 41936*D80-0.0000001</f>
        <v>349056.8518354306</v>
      </c>
      <c r="F80" s="1">
        <f>C80-C81</f>
        <v>1.2966666666258675E-4</v>
      </c>
      <c r="G80" s="1">
        <f>-2254.7*D80^4 + 16898*D80^3 + 20968*D80^2 + 0.8449*D80-0.0000003</f>
        <v>498728.18231782486</v>
      </c>
      <c r="H80" s="1">
        <f>G80-G79</f>
        <v>419.17380575463176</v>
      </c>
      <c r="I80" s="1">
        <v>1013.7166666666666</v>
      </c>
      <c r="J80" s="9">
        <v>1.2999999999999999E-3</v>
      </c>
      <c r="K80" s="1">
        <v>1.1679999999999999</v>
      </c>
      <c r="L80" s="9">
        <v>2453000</v>
      </c>
      <c r="M80" s="1">
        <v>3.6</v>
      </c>
      <c r="N80" s="1">
        <v>13.286289344346713</v>
      </c>
      <c r="O80" s="10">
        <v>16.641666666666669</v>
      </c>
      <c r="P80" s="1">
        <f>AVERAGE(Q80:Q81)</f>
        <v>21.599650000000004</v>
      </c>
      <c r="Q80" s="1">
        <f>1.158*O80+2.676</f>
        <v>21.947050000000004</v>
      </c>
      <c r="R80" s="1">
        <f>EXP(2.3026*(((7.5*P80)/(P80+237.3)+0.7858)))</f>
        <v>25.794318785658085</v>
      </c>
      <c r="S80" s="1">
        <f>((0.622/I80)*J80*K80*L80*M80*(N80-R80))</f>
        <v>-102.90795234003872</v>
      </c>
      <c r="T80" s="1">
        <f>IF(S80&lt;0,S80,0)</f>
        <v>-102.90795234003872</v>
      </c>
      <c r="U80" s="9">
        <v>2258000</v>
      </c>
      <c r="V80" s="1">
        <f>(-T80)*E80/U80</f>
        <v>15.908204549443953</v>
      </c>
      <c r="W80" s="1">
        <f>V80*3600*24/1000</f>
        <v>1374.4688730719574</v>
      </c>
      <c r="X80" s="1">
        <v>0</v>
      </c>
      <c r="Y80" s="1">
        <f>X80*E80</f>
        <v>0</v>
      </c>
      <c r="Z80" s="1">
        <v>8114000</v>
      </c>
      <c r="AA80" s="1">
        <v>0.1</v>
      </c>
      <c r="AB80" s="1">
        <v>17</v>
      </c>
      <c r="AC80" s="1">
        <v>-0.75517000000000134</v>
      </c>
      <c r="AD80" s="1">
        <v>1.161</v>
      </c>
      <c r="AE80" s="1">
        <v>1.013E-3</v>
      </c>
      <c r="AF80" s="1">
        <v>1.8941619729612895</v>
      </c>
      <c r="AG80" s="1">
        <v>1.3282810835391043</v>
      </c>
      <c r="AH80" s="1">
        <v>998.86558344818889</v>
      </c>
      <c r="AI80" s="1">
        <v>2.4500000000000002</v>
      </c>
      <c r="AJ80" s="1">
        <v>28.356481481481481</v>
      </c>
      <c r="AK80" s="1">
        <v>6.7000000000000004E-2</v>
      </c>
      <c r="AL80" s="1">
        <v>200</v>
      </c>
      <c r="AM80" s="1">
        <v>30</v>
      </c>
      <c r="AN80" s="1">
        <f>((AA80*(AB80-AC80))/((AA80+(AK80*(1+(AL80/AM80))))*AH80*AI80))</f>
        <v>1.1822767994649705E-3</v>
      </c>
      <c r="AO80" s="1">
        <f>((86400*AD80*AE80*(AF80-AG80))/AM80)/((AA80+(AK80*(1+(AL80/AM80))))*AH80*AI80)</f>
        <v>1.2763021848122512E-3</v>
      </c>
      <c r="AP80" s="1">
        <f>AN80+AO80</f>
        <v>2.4585789842772217E-3</v>
      </c>
      <c r="AQ80" s="1">
        <f>AP80*Z80</f>
        <v>19948.909878425377</v>
      </c>
      <c r="AR80" s="1">
        <v>388000</v>
      </c>
      <c r="AS80" s="1">
        <v>100</v>
      </c>
      <c r="AT80" s="1">
        <v>5</v>
      </c>
      <c r="AU80" s="1">
        <f>((AA80*(AB80-AC80))/((AA80+(AK80*(1+(AS80/AT80))))*AH80*AI80))</f>
        <v>4.8143587432316096E-4</v>
      </c>
      <c r="AV80" s="1">
        <f>((86400*AD80*AE80*(AF80-AG80))/AT80)/((AA80+(AK80*(1+(AS80/AT80))))*AH80*AI80)</f>
        <v>3.1183441569201781E-3</v>
      </c>
      <c r="AW80" s="1">
        <f>AU80+AV80</f>
        <v>3.599780031243339E-3</v>
      </c>
      <c r="AX80" s="1">
        <f>AW80*AR80</f>
        <v>1396.7146521224156</v>
      </c>
      <c r="AY80" s="1">
        <v>392000</v>
      </c>
      <c r="AZ80" s="1">
        <v>0</v>
      </c>
      <c r="BA80" s="1">
        <v>0.1</v>
      </c>
      <c r="BB80" s="1">
        <f>AY80*AZ80*BA80</f>
        <v>0</v>
      </c>
      <c r="BC80" s="1">
        <v>30000</v>
      </c>
      <c r="BD80" s="1">
        <f>BC80*W80/E80</f>
        <v>118.12994351876895</v>
      </c>
      <c r="BE80" s="1">
        <f>9325000-E80</f>
        <v>8975943.1481645703</v>
      </c>
      <c r="BF80" s="1">
        <f>AZ80*BE80</f>
        <v>0</v>
      </c>
      <c r="BG80" s="1">
        <f>AVERAGE(BF78:BF80)</f>
        <v>21542.53994000296</v>
      </c>
      <c r="BH80" s="1">
        <f>IF((BD80+BB80+AX80+AQ80)&lt;BG80,BD80+BB80+AX80+AQ80,BG80)</f>
        <v>21463.754474066562</v>
      </c>
      <c r="BI80" s="11">
        <v>375.25860000000006</v>
      </c>
      <c r="BJ80" s="1">
        <v>29646.998632506748</v>
      </c>
      <c r="BK80" s="1">
        <v>31065.382711333335</v>
      </c>
    </row>
    <row r="81" spans="1:63">
      <c r="A81" s="8">
        <v>39893</v>
      </c>
      <c r="B81" s="7" t="s">
        <v>137</v>
      </c>
      <c r="C81" s="1">
        <v>22.167944611111114</v>
      </c>
      <c r="D81" s="1">
        <f>1*C81-19.06222222</f>
        <v>3.1057223911111151</v>
      </c>
      <c r="E81" s="1">
        <f>-9018.7*D81^3 + 50694*D81^2 + 41936*D81-0.0000001</f>
        <v>349044.42396830389</v>
      </c>
      <c r="F81" s="1">
        <f>C81-C82</f>
        <v>1.4798253968706376E-4</v>
      </c>
      <c r="G81" s="1">
        <f>-2254.7*D81^4 + 16898*D81^3 + 20968*D81^2 + 0.8449*D81-0.0000003</f>
        <v>498682.92236400157</v>
      </c>
      <c r="H81" s="1">
        <f>G81-G80</f>
        <v>-45.259953823289834</v>
      </c>
      <c r="I81" s="1">
        <v>1014.3166666666667</v>
      </c>
      <c r="J81" s="9">
        <v>1.2999999999999999E-3</v>
      </c>
      <c r="K81" s="1">
        <v>1.1679999999999999</v>
      </c>
      <c r="L81" s="9">
        <v>2453000</v>
      </c>
      <c r="M81" s="1">
        <v>1.3916666666666666</v>
      </c>
      <c r="N81" s="1">
        <v>13.175501689416244</v>
      </c>
      <c r="O81" s="10">
        <v>16.041666666666668</v>
      </c>
      <c r="P81" s="1">
        <f>AVERAGE(Q81:Q82)</f>
        <v>19.862650000000002</v>
      </c>
      <c r="Q81" s="1">
        <f>1.158*O81+2.676</f>
        <v>21.252250000000004</v>
      </c>
      <c r="R81" s="1">
        <f>EXP(2.3026*(((7.5*P81)/(P81+237.3)+0.7858)))</f>
        <v>23.178831618193819</v>
      </c>
      <c r="S81" s="1">
        <f>((0.622/I81)*J81*K81*L81*M81*(N81-R81))</f>
        <v>-31.796578098330453</v>
      </c>
      <c r="T81" s="1">
        <f>IF(S81&lt;0,S81,0)</f>
        <v>-31.796578098330453</v>
      </c>
      <c r="U81" s="9">
        <v>2258000</v>
      </c>
      <c r="V81" s="1">
        <f>(-T81)*E81/U81</f>
        <v>4.9151542455690613</v>
      </c>
      <c r="W81" s="1">
        <f>V81*3600*24/1000</f>
        <v>424.66932681716685</v>
      </c>
      <c r="X81" s="1">
        <v>0</v>
      </c>
      <c r="Y81" s="1">
        <f>X81*E81</f>
        <v>0</v>
      </c>
      <c r="Z81" s="1">
        <v>8114000</v>
      </c>
      <c r="AA81" s="1">
        <v>0.1</v>
      </c>
      <c r="AB81" s="1">
        <v>15.9</v>
      </c>
      <c r="AC81" s="1">
        <v>-0.72063000000000055</v>
      </c>
      <c r="AD81" s="1">
        <v>1.161</v>
      </c>
      <c r="AE81" s="1">
        <v>1.013E-3</v>
      </c>
      <c r="AF81" s="1">
        <v>1.8231314968993981</v>
      </c>
      <c r="AG81" s="1">
        <v>1.3172125065098153</v>
      </c>
      <c r="AH81" s="1">
        <v>998.96529823903688</v>
      </c>
      <c r="AI81" s="1">
        <v>2.4500000000000002</v>
      </c>
      <c r="AJ81" s="1">
        <v>28.356481481481481</v>
      </c>
      <c r="AK81" s="1">
        <v>6.7000000000000004E-2</v>
      </c>
      <c r="AL81" s="1">
        <v>200</v>
      </c>
      <c r="AM81" s="1">
        <v>30</v>
      </c>
      <c r="AN81" s="1">
        <f>((AA81*(AB81-AC81))/((AA81+(AK81*(1+(AL81/AM81))))*AH81*AI81))</f>
        <v>1.1066198632776159E-3</v>
      </c>
      <c r="AO81" s="1">
        <f>((86400*AD81*AE81*(AF81-AG81))/AM81)/((AA81+(AK81*(1+(AL81/AM81))))*AH81*AI81)</f>
        <v>1.1409486903712534E-3</v>
      </c>
      <c r="AP81" s="1">
        <f>AN81+AO81</f>
        <v>2.2475685536488691E-3</v>
      </c>
      <c r="AQ81" s="1">
        <f>AP81*Z81</f>
        <v>18236.771244306925</v>
      </c>
      <c r="AR81" s="1">
        <v>388000</v>
      </c>
      <c r="AS81" s="1">
        <v>100</v>
      </c>
      <c r="AT81" s="1">
        <v>5</v>
      </c>
      <c r="AU81" s="1">
        <f>((AA81*(AB81-AC81))/((AA81+(AK81*(1+(AS81/AT81))))*AH81*AI81))</f>
        <v>4.5062755326124551E-4</v>
      </c>
      <c r="AV81" s="1">
        <f>((86400*AD81*AE81*(AF81-AG81))/AT81)/((AA81+(AK81*(1+(AS81/AT81))))*AH81*AI81)</f>
        <v>2.7876397332096585E-3</v>
      </c>
      <c r="AW81" s="1">
        <f>AU81+AV81</f>
        <v>3.2382672864709038E-3</v>
      </c>
      <c r="AX81" s="1">
        <f>AW81*AR81</f>
        <v>1256.4477071507106</v>
      </c>
      <c r="AY81" s="1">
        <v>392000</v>
      </c>
      <c r="AZ81" s="1">
        <v>0</v>
      </c>
      <c r="BA81" s="1">
        <v>0.1</v>
      </c>
      <c r="BB81" s="1">
        <f>AY81*AZ81*BA81</f>
        <v>0</v>
      </c>
      <c r="BC81" s="1">
        <v>30000</v>
      </c>
      <c r="BD81" s="1">
        <f>BC81*W81/E81</f>
        <v>36.499880615975435</v>
      </c>
      <c r="BE81" s="1">
        <f>9325000-E81</f>
        <v>8975955.5760316961</v>
      </c>
      <c r="BF81" s="1">
        <f>AZ81*BE81</f>
        <v>0</v>
      </c>
      <c r="BG81" s="1">
        <f>AVERAGE(BF79:BF81)</f>
        <v>21542.53994000296</v>
      </c>
      <c r="BH81" s="1">
        <f>IF((BD81+BB81+AX81+AQ81)&lt;BG81,BD81+BB81+AX81+AQ81,BG81)</f>
        <v>19529.71883207361</v>
      </c>
      <c r="BI81" s="11">
        <v>233.31420000000003</v>
      </c>
      <c r="BJ81" s="1">
        <v>30919.28753833946</v>
      </c>
      <c r="BK81" s="1">
        <v>31065.382711333335</v>
      </c>
    </row>
    <row r="82" spans="1:63">
      <c r="A82" s="8">
        <v>39894</v>
      </c>
      <c r="B82" s="7" t="s">
        <v>138</v>
      </c>
      <c r="C82" s="1">
        <v>22.167796628571427</v>
      </c>
      <c r="D82" s="1">
        <f>1*C82-19.06222222</f>
        <v>3.1055744085714281</v>
      </c>
      <c r="E82" s="1">
        <f>-9018.7*D82^3 + 50694*D82^2 + 41936*D82-0.0000001</f>
        <v>349030.23925158073</v>
      </c>
      <c r="F82" s="1">
        <f>C82-C83</f>
        <v>1.0820690476158745E-3</v>
      </c>
      <c r="G82" s="1">
        <f>-2254.7*D82^4 + 16898*D82^3 + 20968*D82^2 + 0.8449*D82-0.0000003</f>
        <v>498631.27125144494</v>
      </c>
      <c r="H82" s="1">
        <f>G82-G81</f>
        <v>-51.651112556632143</v>
      </c>
      <c r="I82" s="1">
        <v>1013.8625000000001</v>
      </c>
      <c r="J82" s="9">
        <v>1.2999999999999999E-3</v>
      </c>
      <c r="K82" s="1">
        <v>1.1679999999999999</v>
      </c>
      <c r="L82" s="9">
        <v>2453000</v>
      </c>
      <c r="M82" s="1">
        <v>1.0041666666666667</v>
      </c>
      <c r="N82" s="1">
        <v>11.826957150148496</v>
      </c>
      <c r="O82" s="10">
        <v>13.641666666666667</v>
      </c>
      <c r="P82" s="1">
        <f>AVERAGE(Q82:Q83)</f>
        <v>18.388612500000001</v>
      </c>
      <c r="Q82" s="1">
        <f>1.158*O82+2.676</f>
        <v>18.473050000000001</v>
      </c>
      <c r="R82" s="1">
        <f>EXP(2.3026*(((7.5*P82)/(P82+237.3)+0.7858)))</f>
        <v>21.14431139255116</v>
      </c>
      <c r="S82" s="1">
        <f>((0.622/I82)*J82*K82*L82*M82*(N82-R82))</f>
        <v>-21.379299749930318</v>
      </c>
      <c r="T82" s="1">
        <f>IF(S82&lt;0,S82,0)</f>
        <v>-21.379299749930318</v>
      </c>
      <c r="U82" s="9">
        <v>2258000</v>
      </c>
      <c r="V82" s="1">
        <f>(-T82)*E82/U82</f>
        <v>3.3047042102521873</v>
      </c>
      <c r="W82" s="1">
        <f>V82*3600*24/1000</f>
        <v>285.526443765789</v>
      </c>
      <c r="X82" s="1">
        <v>0</v>
      </c>
      <c r="Y82" s="1">
        <f>X82*E82</f>
        <v>0</v>
      </c>
      <c r="Z82" s="1">
        <v>8114000</v>
      </c>
      <c r="AA82" s="1">
        <v>0.1</v>
      </c>
      <c r="AB82" s="1">
        <v>19.5</v>
      </c>
      <c r="AC82" s="1">
        <v>-1.2486733333333344</v>
      </c>
      <c r="AD82" s="1">
        <v>1.161</v>
      </c>
      <c r="AE82" s="1">
        <v>1.013E-3</v>
      </c>
      <c r="AF82" s="1">
        <v>1.5618083798699594</v>
      </c>
      <c r="AG82" s="1">
        <v>1.1824190942598818</v>
      </c>
      <c r="AH82" s="1">
        <v>999.3221651276159</v>
      </c>
      <c r="AI82" s="1">
        <v>2.4500000000000002</v>
      </c>
      <c r="AJ82" s="1">
        <v>28.356481481481481</v>
      </c>
      <c r="AK82" s="1">
        <v>6.7000000000000004E-2</v>
      </c>
      <c r="AL82" s="1">
        <v>200</v>
      </c>
      <c r="AM82" s="1">
        <v>30</v>
      </c>
      <c r="AN82" s="1">
        <f>((AA82*(AB82-AC82))/((AA82+(AK82*(1+(AL82/AM82))))*AH82*AI82))</f>
        <v>1.380976202861921E-3</v>
      </c>
      <c r="AO82" s="1">
        <f>((86400*AD82*AE82*(AF82-AG82))/AM82)/((AA82+(AK82*(1+(AL82/AM82))))*AH82*AI82)</f>
        <v>8.5529331231520974E-4</v>
      </c>
      <c r="AP82" s="1">
        <f>AN82+AO82</f>
        <v>2.2362695151771309E-3</v>
      </c>
      <c r="AQ82" s="1">
        <f>AP82*Z82</f>
        <v>18145.090846147239</v>
      </c>
      <c r="AR82" s="1">
        <v>388000</v>
      </c>
      <c r="AS82" s="1">
        <v>100</v>
      </c>
      <c r="AT82" s="1">
        <v>5</v>
      </c>
      <c r="AU82" s="1">
        <f>((AA82*(AB82-AC82))/((AA82+(AK82*(1+(AS82/AT82))))*AH82*AI82))</f>
        <v>5.6234841616208716E-4</v>
      </c>
      <c r="AV82" s="1">
        <f>((86400*AD82*AE82*(AF82-AG82))/AT82)/((AA82+(AK82*(1+(AS82/AT82))))*AH82*AI82)</f>
        <v>2.08970801323464E-3</v>
      </c>
      <c r="AW82" s="1">
        <f>AU82+AV82</f>
        <v>2.6520564293967272E-3</v>
      </c>
      <c r="AX82" s="1">
        <f>AW82*AR82</f>
        <v>1028.9978946059302</v>
      </c>
      <c r="AY82" s="1">
        <v>392000</v>
      </c>
      <c r="AZ82" s="1">
        <v>0</v>
      </c>
      <c r="BA82" s="1">
        <v>0.1</v>
      </c>
      <c r="BB82" s="1">
        <f>AY82*AZ82*BA82</f>
        <v>0</v>
      </c>
      <c r="BC82" s="1">
        <v>30000</v>
      </c>
      <c r="BD82" s="1">
        <f>BC82*W82/E82</f>
        <v>24.541693955633033</v>
      </c>
      <c r="BE82" s="1">
        <f>9325000-E82</f>
        <v>8975969.7607484199</v>
      </c>
      <c r="BF82" s="1">
        <f>AZ82*BE82</f>
        <v>0</v>
      </c>
      <c r="BG82" s="1">
        <f>AVERAGE(BF80:BF82)</f>
        <v>0</v>
      </c>
      <c r="BH82" s="1">
        <f>IF((BD82+BB82+AX82+AQ82)&lt;BG82,BD82+BB82+AX82+AQ82,BG82)</f>
        <v>0</v>
      </c>
      <c r="BI82" s="11">
        <v>191.39669999999995</v>
      </c>
      <c r="BJ82" s="1">
        <v>29823.653340217992</v>
      </c>
      <c r="BK82" s="1">
        <v>29866.131971427149</v>
      </c>
    </row>
    <row r="83" spans="1:63">
      <c r="A83" s="8">
        <v>39895</v>
      </c>
      <c r="B83" s="7" t="s">
        <v>139</v>
      </c>
      <c r="C83" s="1">
        <v>22.166714559523811</v>
      </c>
      <c r="D83" s="1">
        <f>1*C83-19.06222222</f>
        <v>3.1044923395238122</v>
      </c>
      <c r="E83" s="1">
        <f>-9018.7*D83^3 + 50694*D83^2 + 41936*D83-0.0000001</f>
        <v>348926.47426503699</v>
      </c>
      <c r="F83" s="1">
        <f>C83-C84</f>
        <v>-4.430029365078525E-3</v>
      </c>
      <c r="G83" s="1">
        <f>-2254.7*D83^4 + 16898*D83^3 + 20968*D83^2 + 0.8449*D83-0.0000003</f>
        <v>498253.65489135322</v>
      </c>
      <c r="H83" s="1">
        <f>G83-G82</f>
        <v>-377.61636009172071</v>
      </c>
      <c r="I83" s="1">
        <v>1014.3249999999999</v>
      </c>
      <c r="J83" s="9">
        <v>1.2999999999999999E-3</v>
      </c>
      <c r="K83" s="1">
        <v>1.1679999999999999</v>
      </c>
      <c r="L83" s="9">
        <v>2453000</v>
      </c>
      <c r="M83" s="1">
        <v>1.8874999999999995</v>
      </c>
      <c r="N83" s="1">
        <v>10.096830651659351</v>
      </c>
      <c r="O83" s="10">
        <v>13.495833333333332</v>
      </c>
      <c r="P83" s="1">
        <f>AVERAGE(Q83:Q84)</f>
        <v>17.749299999999998</v>
      </c>
      <c r="Q83" s="1">
        <f>1.158*O83+2.676</f>
        <v>18.304174999999997</v>
      </c>
      <c r="R83" s="1">
        <f>EXP(2.3026*(((7.5*P83)/(P83+237.3)+0.7858)))</f>
        <v>20.311677563651141</v>
      </c>
      <c r="S83" s="1">
        <f>((0.622/I83)*J83*K83*L83*M83*(N83-R83))</f>
        <v>-44.036806913003183</v>
      </c>
      <c r="T83" s="1">
        <f>IF(S83&lt;0,S83,0)</f>
        <v>-44.036806913003183</v>
      </c>
      <c r="U83" s="9">
        <v>2258000</v>
      </c>
      <c r="V83" s="1">
        <f>(-T83)*E83/U83</f>
        <v>6.8049635846077976</v>
      </c>
      <c r="W83" s="1">
        <f>V83*3600*24/1000</f>
        <v>587.94885371011367</v>
      </c>
      <c r="X83" s="1">
        <v>0</v>
      </c>
      <c r="Y83" s="1">
        <f>X83*E83</f>
        <v>0</v>
      </c>
      <c r="Z83" s="1">
        <v>8114000</v>
      </c>
      <c r="AA83" s="1">
        <v>0.1</v>
      </c>
      <c r="AB83" s="1">
        <v>21.5</v>
      </c>
      <c r="AC83" s="1">
        <v>-0.73319000000000123</v>
      </c>
      <c r="AD83" s="1">
        <v>1.161</v>
      </c>
      <c r="AE83" s="1">
        <v>1.013E-3</v>
      </c>
      <c r="AF83" s="1">
        <v>1.5470472000222044</v>
      </c>
      <c r="AG83" s="1">
        <v>1.0094482980144883</v>
      </c>
      <c r="AH83" s="1">
        <v>999.3416290833261</v>
      </c>
      <c r="AI83" s="1">
        <v>2.4500000000000002</v>
      </c>
      <c r="AJ83" s="1">
        <v>28.356481481481481</v>
      </c>
      <c r="AK83" s="1">
        <v>6.7000000000000004E-2</v>
      </c>
      <c r="AL83" s="1">
        <v>200</v>
      </c>
      <c r="AM83" s="1">
        <v>30</v>
      </c>
      <c r="AN83" s="1">
        <f>((AA83*(AB83-AC83))/((AA83+(AK83*(1+(AL83/AM83))))*AH83*AI83))</f>
        <v>1.4797528403411862E-3</v>
      </c>
      <c r="AO83" s="1">
        <f>((86400*AD83*AE83*(AF83-AG83))/AM83)/((AA83+(AK83*(1+(AL83/AM83))))*AH83*AI83)</f>
        <v>1.2119366769690651E-3</v>
      </c>
      <c r="AP83" s="1">
        <f>AN83+AO83</f>
        <v>2.6916895173102512E-3</v>
      </c>
      <c r="AQ83" s="1">
        <f>AP83*Z83</f>
        <v>21840.368743455379</v>
      </c>
      <c r="AR83" s="1">
        <v>388000</v>
      </c>
      <c r="AS83" s="1">
        <v>100</v>
      </c>
      <c r="AT83" s="1">
        <v>5</v>
      </c>
      <c r="AU83" s="1">
        <f>((AA83*(AB83-AC83))/((AA83+(AK83*(1+(AS83/AT83))))*AH83*AI83))</f>
        <v>6.0257132914579145E-4</v>
      </c>
      <c r="AV83" s="1">
        <f>((86400*AD83*AE83*(AF83-AG83))/AT83)/((AA83+(AK83*(1+(AS83/AT83))))*AH83*AI83)</f>
        <v>2.9610821795621085E-3</v>
      </c>
      <c r="AW83" s="1">
        <f>AU83+AV83</f>
        <v>3.5636535087079E-3</v>
      </c>
      <c r="AX83" s="1">
        <f>AW83*AR83</f>
        <v>1382.6975613786651</v>
      </c>
      <c r="AY83" s="1">
        <v>392000</v>
      </c>
      <c r="AZ83" s="1">
        <v>0</v>
      </c>
      <c r="BA83" s="1">
        <v>0.1</v>
      </c>
      <c r="BB83" s="1">
        <f>AY83*AZ83*BA83</f>
        <v>0</v>
      </c>
      <c r="BC83" s="1">
        <v>30000</v>
      </c>
      <c r="BD83" s="1">
        <f>BC83*W83/E83</f>
        <v>50.550665862933677</v>
      </c>
      <c r="BE83" s="1">
        <f>9325000-E83</f>
        <v>8976073.5257349629</v>
      </c>
      <c r="BF83" s="1">
        <f>AZ83*BE83</f>
        <v>0</v>
      </c>
      <c r="BG83" s="1">
        <f>AVERAGE(BF81:BF83)</f>
        <v>0</v>
      </c>
      <c r="BH83" s="1">
        <f>IF((BD83+BB83+AX83+AQ83)&lt;BG83,BD83+BB83+AX83+AQ83,BG83)</f>
        <v>0</v>
      </c>
      <c r="BI83" s="11">
        <v>180.03690000000009</v>
      </c>
      <c r="BJ83" s="1">
        <v>24130.48894753692</v>
      </c>
      <c r="BK83" s="1">
        <v>24160.784541155313</v>
      </c>
    </row>
    <row r="84" spans="1:63">
      <c r="A84" s="8">
        <v>39896</v>
      </c>
      <c r="B84" s="7" t="s">
        <v>140</v>
      </c>
      <c r="C84" s="1">
        <v>22.17114458888889</v>
      </c>
      <c r="D84" s="1">
        <f>1*C84-19.06222222</f>
        <v>3.1089223688888907</v>
      </c>
      <c r="E84" s="1">
        <f>-9018.7*D84^3 + 50694*D84^2 + 41936*D84-0.0000001</f>
        <v>349350.79717964126</v>
      </c>
      <c r="F84" s="1">
        <f>C84-C85</f>
        <v>-6.3557444444413136E-3</v>
      </c>
      <c r="G84" s="1">
        <f>-2254.7*D84^4 + 16898*D84^3 + 20968*D84^2 + 0.8449*D84-0.0000003</f>
        <v>499800.340243068</v>
      </c>
      <c r="H84" s="1">
        <f>G84-G83</f>
        <v>1546.6853517147829</v>
      </c>
      <c r="I84" s="1">
        <v>1019.5041666666667</v>
      </c>
      <c r="J84" s="9">
        <v>1.2999999999999999E-3</v>
      </c>
      <c r="K84" s="1">
        <v>1.1679999999999999</v>
      </c>
      <c r="L84" s="9">
        <v>2453000</v>
      </c>
      <c r="M84" s="1">
        <v>1.4374999999999998</v>
      </c>
      <c r="N84" s="1">
        <v>10.385608240976174</v>
      </c>
      <c r="O84" s="10">
        <v>12.537500000000003</v>
      </c>
      <c r="P84" s="1">
        <f>AVERAGE(Q84:Q85)</f>
        <v>17.527349999999998</v>
      </c>
      <c r="Q84" s="1">
        <f>1.158*O84+2.676</f>
        <v>17.194425000000003</v>
      </c>
      <c r="R84" s="1">
        <f>EXP(2.3026*(((7.5*P84)/(P84+237.3)+0.7858)))</f>
        <v>20.029402240975948</v>
      </c>
      <c r="S84" s="1">
        <f>((0.622/I84)*J84*K84*L84*M84*(N84-R84))</f>
        <v>-31.502201215931315</v>
      </c>
      <c r="T84" s="1">
        <f>IF(S84&lt;0,S84,0)</f>
        <v>-31.502201215931315</v>
      </c>
      <c r="U84" s="9">
        <v>2258000</v>
      </c>
      <c r="V84" s="1">
        <f>(-T84)*E84/U84</f>
        <v>4.8739234312219084</v>
      </c>
      <c r="W84" s="1">
        <f>V84*3600*24/1000</f>
        <v>421.10698445757293</v>
      </c>
      <c r="X84" s="1">
        <v>0</v>
      </c>
      <c r="Y84" s="1">
        <f>X84*E84</f>
        <v>0</v>
      </c>
      <c r="Z84" s="1">
        <v>8114000</v>
      </c>
      <c r="AA84" s="1">
        <v>0.1</v>
      </c>
      <c r="AB84" s="1">
        <v>20.7</v>
      </c>
      <c r="AC84" s="1">
        <v>-0.6991733333333322</v>
      </c>
      <c r="AD84" s="1">
        <v>1.161</v>
      </c>
      <c r="AE84" s="1">
        <v>1.013E-3</v>
      </c>
      <c r="AF84" s="1">
        <v>1.4530548296413983</v>
      </c>
      <c r="AG84" s="1">
        <v>1.038328763681249</v>
      </c>
      <c r="AH84" s="1">
        <v>999.46302128043283</v>
      </c>
      <c r="AI84" s="1">
        <v>2.4500000000000002</v>
      </c>
      <c r="AJ84" s="1">
        <v>28.356481481481481</v>
      </c>
      <c r="AK84" s="1">
        <v>6.7000000000000004E-2</v>
      </c>
      <c r="AL84" s="1">
        <v>200</v>
      </c>
      <c r="AM84" s="1">
        <v>30</v>
      </c>
      <c r="AN84" s="1">
        <f>((AA84*(AB84-AC84))/((AA84+(AK84*(1+(AL84/AM84))))*AH84*AI84))</f>
        <v>1.424071017817331E-3</v>
      </c>
      <c r="AO84" s="1">
        <f>((86400*AD84*AE84*(AF84-AG84))/AM84)/((AA84+(AK84*(1+(AL84/AM84))))*AH84*AI84)</f>
        <v>9.3482460849189631E-4</v>
      </c>
      <c r="AP84" s="1">
        <f>AN84+AO84</f>
        <v>2.3588956263092273E-3</v>
      </c>
      <c r="AQ84" s="1">
        <f>AP84*Z84</f>
        <v>19140.07911187307</v>
      </c>
      <c r="AR84" s="1">
        <v>388000</v>
      </c>
      <c r="AS84" s="1">
        <v>100</v>
      </c>
      <c r="AT84" s="1">
        <v>5</v>
      </c>
      <c r="AU84" s="1">
        <f>((AA84*(AB84-AC84))/((AA84+(AK84*(1+(AS84/AT84))))*AH84*AI84))</f>
        <v>5.7989708998047035E-4</v>
      </c>
      <c r="AV84" s="1">
        <f>((86400*AD84*AE84*(AF84-AG84))/AT84)/((AA84+(AK84*(1+(AS84/AT84))))*AH84*AI84)</f>
        <v>2.2840240268527951E-3</v>
      </c>
      <c r="AW84" s="1">
        <f>AU84+AV84</f>
        <v>2.8639211168332655E-3</v>
      </c>
      <c r="AX84" s="1">
        <f>AW84*AR84</f>
        <v>1111.2013933313069</v>
      </c>
      <c r="AY84" s="1">
        <v>392000</v>
      </c>
      <c r="AZ84" s="1">
        <v>0</v>
      </c>
      <c r="BA84" s="1">
        <v>0.1</v>
      </c>
      <c r="BB84" s="1">
        <f>AY84*AZ84*BA84</f>
        <v>0</v>
      </c>
      <c r="BC84" s="1">
        <v>30000</v>
      </c>
      <c r="BD84" s="1">
        <f>BC84*W84/E84</f>
        <v>36.161959943177138</v>
      </c>
      <c r="BE84" s="1">
        <f>9325000-E84</f>
        <v>8975649.2028203588</v>
      </c>
      <c r="BF84" s="1">
        <f>AZ84*BE84</f>
        <v>0</v>
      </c>
      <c r="BG84" s="1">
        <f>AVERAGE(BF82:BF84)</f>
        <v>0</v>
      </c>
      <c r="BH84" s="1">
        <f>IF((BD84+BB84+AX84+AQ84)&lt;BG84,BD84+BB84+AX84+AQ84,BG84)</f>
        <v>0</v>
      </c>
      <c r="BI84" s="11">
        <v>178.3647</v>
      </c>
      <c r="BJ84" s="1">
        <v>17087.153866377623</v>
      </c>
      <c r="BK84" s="1">
        <v>18876.58150254998</v>
      </c>
    </row>
    <row r="85" spans="1:63">
      <c r="A85" s="8">
        <v>39897</v>
      </c>
      <c r="B85" s="7" t="s">
        <v>141</v>
      </c>
      <c r="C85" s="1">
        <v>22.177500333333331</v>
      </c>
      <c r="D85" s="1">
        <f>1*C85-19.06222222</f>
        <v>3.115278113333332</v>
      </c>
      <c r="E85" s="1">
        <f>-9018.7*D85^3 + 50694*D85^2 + 41936*D85-0.0000001</f>
        <v>349957.27919956757</v>
      </c>
      <c r="F85" s="1">
        <f>C85-C86</f>
        <v>-2.0831388888886693E-3</v>
      </c>
      <c r="G85" s="1">
        <f>-2254.7*D85^4 + 16898*D85^3 + 20968*D85^2 + 0.8449*D85-0.0000003</f>
        <v>502022.6396005284</v>
      </c>
      <c r="H85" s="1">
        <f>G85-G84</f>
        <v>2222.2993574604043</v>
      </c>
      <c r="I85" s="1">
        <v>1025.1458333333335</v>
      </c>
      <c r="J85" s="9">
        <v>1.2999999999999999E-3</v>
      </c>
      <c r="K85" s="1">
        <v>1.1679999999999999</v>
      </c>
      <c r="L85" s="9">
        <v>2453000</v>
      </c>
      <c r="M85" s="1">
        <v>1.5708333333333331</v>
      </c>
      <c r="N85" s="1">
        <v>10.897495099218824</v>
      </c>
      <c r="O85" s="10">
        <v>13.112499999999999</v>
      </c>
      <c r="P85" s="1">
        <f>AVERAGE(Q85:Q86)</f>
        <v>17.348824999999998</v>
      </c>
      <c r="Q85" s="1">
        <f>1.158*O85+2.676</f>
        <v>17.860274999999998</v>
      </c>
      <c r="R85" s="1">
        <f>EXP(2.3026*(((7.5*P85)/(P85+237.3)+0.7858)))</f>
        <v>19.804853337434661</v>
      </c>
      <c r="S85" s="1">
        <f>((0.622/I85)*J85*K85*L85*M85*(N85-R85))</f>
        <v>-31.620410583024395</v>
      </c>
      <c r="T85" s="1">
        <f>IF(S85&lt;0,S85,0)</f>
        <v>-31.620410583024395</v>
      </c>
      <c r="U85" s="9">
        <v>2258000</v>
      </c>
      <c r="V85" s="1">
        <f>(-T85)*E85/U85</f>
        <v>4.9007054272845121</v>
      </c>
      <c r="W85" s="1">
        <f>V85*3600*24/1000</f>
        <v>423.42094891738179</v>
      </c>
      <c r="X85" s="1">
        <v>0</v>
      </c>
      <c r="Y85" s="1">
        <f>X85*E85</f>
        <v>0</v>
      </c>
      <c r="Z85" s="1">
        <v>8114000</v>
      </c>
      <c r="AA85" s="1">
        <v>0.1</v>
      </c>
      <c r="AB85" s="1">
        <v>21</v>
      </c>
      <c r="AC85" s="1">
        <v>-4.2390000000000941E-2</v>
      </c>
      <c r="AD85" s="1">
        <v>1.161</v>
      </c>
      <c r="AE85" s="1">
        <v>1.013E-3</v>
      </c>
      <c r="AF85" s="1">
        <v>1.5088287195265941</v>
      </c>
      <c r="AG85" s="1">
        <v>1.0895000712248282</v>
      </c>
      <c r="AH85" s="1">
        <v>999.39154881520983</v>
      </c>
      <c r="AI85" s="1">
        <v>2.4500000000000002</v>
      </c>
      <c r="AJ85" s="1">
        <v>28.356481481481481</v>
      </c>
      <c r="AK85" s="1">
        <v>6.7000000000000004E-2</v>
      </c>
      <c r="AL85" s="1">
        <v>200</v>
      </c>
      <c r="AM85" s="1">
        <v>30</v>
      </c>
      <c r="AN85" s="1">
        <f>((AA85*(AB85-AC85))/((AA85+(AK85*(1+(AL85/AM85))))*AH85*AI85))</f>
        <v>1.4004279658592063E-3</v>
      </c>
      <c r="AO85" s="1">
        <f>((86400*AD85*AE85*(AF85-AG85))/AM85)/((AA85+(AK85*(1+(AL85/AM85))))*AH85*AI85)</f>
        <v>9.4526678168693919E-4</v>
      </c>
      <c r="AP85" s="1">
        <f>AN85+AO85</f>
        <v>2.3456947475461454E-3</v>
      </c>
      <c r="AQ85" s="1">
        <f>AP85*Z85</f>
        <v>19032.967181589425</v>
      </c>
      <c r="AR85" s="1">
        <v>388000</v>
      </c>
      <c r="AS85" s="1">
        <v>100</v>
      </c>
      <c r="AT85" s="1">
        <v>5</v>
      </c>
      <c r="AU85" s="1">
        <f>((AA85*(AB85-AC85))/((AA85+(AK85*(1+(AS85/AT85))))*AH85*AI85))</f>
        <v>5.702693840183142E-4</v>
      </c>
      <c r="AV85" s="1">
        <f>((86400*AD85*AE85*(AF85-AG85))/AT85)/((AA85+(AK85*(1+(AS85/AT85))))*AH85*AI85)</f>
        <v>2.3095370206843461E-3</v>
      </c>
      <c r="AW85" s="1">
        <f>AU85+AV85</f>
        <v>2.8798064047026602E-3</v>
      </c>
      <c r="AX85" s="1">
        <f>AW85*AR85</f>
        <v>1117.3648850246323</v>
      </c>
      <c r="AY85" s="1">
        <v>392000</v>
      </c>
      <c r="AZ85" s="1">
        <v>0</v>
      </c>
      <c r="BA85" s="1">
        <v>0.1</v>
      </c>
      <c r="BB85" s="1">
        <f>AY85*AZ85*BA85</f>
        <v>0</v>
      </c>
      <c r="BC85" s="1">
        <v>30000</v>
      </c>
      <c r="BD85" s="1">
        <f>BC85*W85/E85</f>
        <v>36.297654663950048</v>
      </c>
      <c r="BE85" s="1">
        <f>9325000-E85</f>
        <v>8975042.7208004333</v>
      </c>
      <c r="BF85" s="1">
        <f>AZ85*BE85</f>
        <v>0</v>
      </c>
      <c r="BG85" s="1">
        <f>AVERAGE(BF83:BF85)</f>
        <v>0</v>
      </c>
      <c r="BH85" s="1">
        <f>IF((BD85+BB85+AX85+AQ85)&lt;BG85,BD85+BB85+AX85+AQ85,BG85)</f>
        <v>0</v>
      </c>
      <c r="BI85" s="11">
        <v>177.66270000000003</v>
      </c>
      <c r="BJ85" s="1">
        <v>12205.346184894359</v>
      </c>
      <c r="BK85" s="1">
        <v>14673.403791272143</v>
      </c>
    </row>
    <row r="86" spans="1:63">
      <c r="A86" s="8">
        <v>39898</v>
      </c>
      <c r="B86" s="7" t="s">
        <v>142</v>
      </c>
      <c r="C86" s="1">
        <v>22.17958347222222</v>
      </c>
      <c r="D86" s="1">
        <f>1*C86-19.06222222</f>
        <v>3.1173612522222207</v>
      </c>
      <c r="E86" s="1">
        <f>-9018.7*D86^3 + 50694*D86^2 + 41936*D86-0.0000001</f>
        <v>350155.46797542571</v>
      </c>
      <c r="F86" s="1">
        <f>C86-C87</f>
        <v>-7.4387295321685087E-3</v>
      </c>
      <c r="G86" s="1">
        <f>-2254.7*D86^4 + 16898*D86^3 + 20968*D86^2 + 0.8449*D86-0.0000003</f>
        <v>502751.85115194326</v>
      </c>
      <c r="H86" s="1">
        <f>G86-G85</f>
        <v>729.21155141486088</v>
      </c>
      <c r="I86" s="1">
        <v>1025.1458333333335</v>
      </c>
      <c r="J86" s="9">
        <v>1.2999999999999999E-3</v>
      </c>
      <c r="K86" s="1">
        <v>1.1679999999999999</v>
      </c>
      <c r="L86" s="9">
        <v>2453000</v>
      </c>
      <c r="M86" s="1">
        <v>1.325</v>
      </c>
      <c r="N86" s="1">
        <v>11.506457729661456</v>
      </c>
      <c r="O86" s="10">
        <v>12.229166666666664</v>
      </c>
      <c r="P86" s="1">
        <f>AVERAGE(Q86:Q87)</f>
        <v>17.201662499999998</v>
      </c>
      <c r="Q86" s="1">
        <f>1.158*O86+2.676</f>
        <v>16.837374999999994</v>
      </c>
      <c r="R86" s="1">
        <f>EXP(2.3026*(((7.5*P86)/(P86+237.3)+0.7858)))</f>
        <v>19.621412983211954</v>
      </c>
      <c r="S86" s="1">
        <f>((0.622/I86)*J86*K86*L86*M86*(N86-R86))</f>
        <v>-24.299116589930406</v>
      </c>
      <c r="T86" s="1">
        <f>IF(S86&lt;0,S86,0)</f>
        <v>-24.299116589930406</v>
      </c>
      <c r="U86" s="9">
        <v>2258000</v>
      </c>
      <c r="V86" s="1">
        <f>(-T86)*E86/U86</f>
        <v>3.7681437293784379</v>
      </c>
      <c r="W86" s="1">
        <f>V86*3600*24/1000</f>
        <v>325.56761821829701</v>
      </c>
      <c r="X86" s="1">
        <v>0</v>
      </c>
      <c r="Y86" s="1">
        <f>X86*E86</f>
        <v>0</v>
      </c>
      <c r="Z86" s="1">
        <v>8114000</v>
      </c>
      <c r="AA86" s="1">
        <v>0.1</v>
      </c>
      <c r="AB86" s="1">
        <v>20</v>
      </c>
      <c r="AC86" s="1">
        <v>-0.30876666666666808</v>
      </c>
      <c r="AD86" s="1">
        <v>1.161</v>
      </c>
      <c r="AE86" s="1">
        <v>1.013E-3</v>
      </c>
      <c r="AF86" s="1">
        <v>1.4238993830342923</v>
      </c>
      <c r="AG86" s="1">
        <v>1.1503920432097887</v>
      </c>
      <c r="AH86" s="1">
        <v>999.49964495648419</v>
      </c>
      <c r="AI86" s="1">
        <v>2.4500000000000002</v>
      </c>
      <c r="AJ86" s="1">
        <v>28.356481481481481</v>
      </c>
      <c r="AK86" s="1">
        <v>6.7000000000000004E-2</v>
      </c>
      <c r="AL86" s="1">
        <v>200</v>
      </c>
      <c r="AM86" s="1">
        <v>30</v>
      </c>
      <c r="AN86" s="1">
        <f>((AA86*(AB86-AC86))/((AA86+(AK86*(1+(AL86/AM86))))*AH86*AI86))</f>
        <v>1.3514571726177601E-3</v>
      </c>
      <c r="AO86" s="1">
        <f>((86400*AD86*AE86*(AF86-AG86))/AM86)/((AA86+(AK86*(1+(AL86/AM86))))*AH86*AI86)</f>
        <v>6.1648409438420579E-4</v>
      </c>
      <c r="AP86" s="1">
        <f>AN86+AO86</f>
        <v>1.9679412670019656E-3</v>
      </c>
      <c r="AQ86" s="1">
        <f>AP86*Z86</f>
        <v>15967.875440453949</v>
      </c>
      <c r="AR86" s="1">
        <v>388000</v>
      </c>
      <c r="AS86" s="1">
        <v>100</v>
      </c>
      <c r="AT86" s="1">
        <v>5</v>
      </c>
      <c r="AU86" s="1">
        <f>((AA86*(AB86-AC86))/((AA86+(AK86*(1+(AS86/AT86))))*AH86*AI86))</f>
        <v>5.5032794841612404E-4</v>
      </c>
      <c r="AV86" s="1">
        <f>((86400*AD86*AE86*(AF86-AG86))/AT86)/((AA86+(AK86*(1+(AS86/AT86))))*AH86*AI86)</f>
        <v>1.5062338656421008E-3</v>
      </c>
      <c r="AW86" s="1">
        <f>AU86+AV86</f>
        <v>2.0565618140582246E-3</v>
      </c>
      <c r="AX86" s="1">
        <f>AW86*AR86</f>
        <v>797.94598385459119</v>
      </c>
      <c r="AY86" s="1">
        <v>392000</v>
      </c>
      <c r="AZ86" s="1">
        <v>0</v>
      </c>
      <c r="BA86" s="1">
        <v>0.1</v>
      </c>
      <c r="BB86" s="1">
        <f>AY86*AZ86*BA86</f>
        <v>0</v>
      </c>
      <c r="BC86" s="1">
        <v>30000</v>
      </c>
      <c r="BD86" s="1">
        <f>BC86*W86/E86</f>
        <v>27.893405757794337</v>
      </c>
      <c r="BE86" s="1">
        <f>9325000-E86</f>
        <v>8974844.5320245735</v>
      </c>
      <c r="BF86" s="1">
        <f>AZ86*BE86</f>
        <v>0</v>
      </c>
      <c r="BG86" s="1">
        <f>AVERAGE(BF84:BF86)</f>
        <v>0</v>
      </c>
      <c r="BH86" s="1">
        <f>IF((BD86+BB86+AX86+AQ86)&lt;BG86,BD86+BB86+AX86+AQ86,BG86)</f>
        <v>0</v>
      </c>
      <c r="BI86" s="11">
        <v>178.75800000000001</v>
      </c>
      <c r="BJ86" s="1">
        <v>13797.382621638984</v>
      </c>
      <c r="BK86" s="1">
        <v>14673.403791272143</v>
      </c>
    </row>
    <row r="87" spans="1:63">
      <c r="A87" s="8">
        <v>39899</v>
      </c>
      <c r="B87" s="7" t="s">
        <v>143</v>
      </c>
      <c r="C87" s="1">
        <v>22.187022201754388</v>
      </c>
      <c r="D87" s="1">
        <f>1*C87-19.06222222</f>
        <v>3.1247999817543892</v>
      </c>
      <c r="E87" s="1">
        <f>-9018.7*D87^3 + 50694*D87^2 + 41936*D87-0.0000001</f>
        <v>350860.7980796562</v>
      </c>
      <c r="F87" s="1">
        <f>C87-C88</f>
        <v>-4.5278288011623147E-3</v>
      </c>
      <c r="G87" s="1">
        <f>-2254.7*D87^4 + 16898*D87^3 + 20968*D87^2 + 0.8449*D87-0.0000003</f>
        <v>505359.17233679944</v>
      </c>
      <c r="H87" s="1">
        <f>G87-G86</f>
        <v>2607.3211848561768</v>
      </c>
      <c r="I87" s="1">
        <v>1021.5125000000002</v>
      </c>
      <c r="J87" s="9">
        <v>1.2999999999999999E-3</v>
      </c>
      <c r="K87" s="1">
        <v>1.1679999999999999</v>
      </c>
      <c r="L87" s="9">
        <v>2453000</v>
      </c>
      <c r="M87" s="1">
        <v>1.4708333333333332</v>
      </c>
      <c r="N87" s="1">
        <v>11.688733810775892</v>
      </c>
      <c r="O87" s="10">
        <v>12.858333333333334</v>
      </c>
      <c r="P87" s="1">
        <f>AVERAGE(Q87:Q88)</f>
        <v>17.739649999999997</v>
      </c>
      <c r="Q87" s="1">
        <f>1.158*O87+2.676</f>
        <v>17.565950000000001</v>
      </c>
      <c r="R87" s="1">
        <f>EXP(2.3026*(((7.5*P87)/(P87+237.3)+0.7858)))</f>
        <v>20.299332686858072</v>
      </c>
      <c r="S87" s="1">
        <f>((0.622/I87)*J87*K87*L87*M87*(N87-R87))</f>
        <v>-28.722832422961439</v>
      </c>
      <c r="T87" s="1">
        <f>IF(S87&lt;0,S87,0)</f>
        <v>-28.722832422961439</v>
      </c>
      <c r="U87" s="9">
        <v>2258000</v>
      </c>
      <c r="V87" s="1">
        <f>(-T87)*E87/U87</f>
        <v>4.4631159907123452</v>
      </c>
      <c r="W87" s="1">
        <f>V87*3600*24/1000</f>
        <v>385.61322159754661</v>
      </c>
      <c r="X87" s="1">
        <v>4.0000000000000002E-4</v>
      </c>
      <c r="Y87" s="1">
        <f>X87*E87</f>
        <v>140.3443192318625</v>
      </c>
      <c r="Z87" s="1">
        <v>8114000</v>
      </c>
      <c r="AA87" s="1">
        <v>0.1</v>
      </c>
      <c r="AB87" s="1">
        <v>15.3</v>
      </c>
      <c r="AC87" s="1">
        <v>8.7396666666667289E-2</v>
      </c>
      <c r="AD87" s="1">
        <v>1.161</v>
      </c>
      <c r="AE87" s="1">
        <v>1.013E-3</v>
      </c>
      <c r="AF87" s="1">
        <v>1.483947484678918</v>
      </c>
      <c r="AG87" s="1">
        <v>1.1686086441846479</v>
      </c>
      <c r="AH87" s="1">
        <v>999.42364862389104</v>
      </c>
      <c r="AI87" s="1">
        <v>2.4500000000000002</v>
      </c>
      <c r="AJ87" s="1">
        <v>28.356481481481481</v>
      </c>
      <c r="AK87" s="1">
        <v>6.7000000000000004E-2</v>
      </c>
      <c r="AL87" s="1">
        <v>200</v>
      </c>
      <c r="AM87" s="1">
        <v>30</v>
      </c>
      <c r="AN87" s="1">
        <f>((AA87*(AB87-AC87))/((AA87+(AK87*(1+(AL87/AM87))))*AH87*AI87))</f>
        <v>1.012407378052031E-3</v>
      </c>
      <c r="AO87" s="1">
        <f>((86400*AD87*AE87*(AF87-AG87))/AM87)/((AA87+(AK87*(1+(AL87/AM87))))*AH87*AI87)</f>
        <v>7.1082612240944718E-4</v>
      </c>
      <c r="AP87" s="1">
        <f>AN87+AO87</f>
        <v>1.723233500461478E-3</v>
      </c>
      <c r="AQ87" s="1">
        <f>AP87*Z87</f>
        <v>13982.316622744433</v>
      </c>
      <c r="AR87" s="1">
        <v>388000</v>
      </c>
      <c r="AS87" s="1">
        <v>100</v>
      </c>
      <c r="AT87" s="1">
        <v>5</v>
      </c>
      <c r="AU87" s="1">
        <f>((AA87*(AB87-AC87))/((AA87+(AK87*(1+(AS87/AT87))))*AH87*AI87))</f>
        <v>4.1226321234102829E-4</v>
      </c>
      <c r="AV87" s="1">
        <f>((86400*AD87*AE87*(AF87-AG87))/AT87)/((AA87+(AK87*(1+(AS87/AT87))))*AH87*AI87)</f>
        <v>1.7367364185212903E-3</v>
      </c>
      <c r="AW87" s="1">
        <f>AU87+AV87</f>
        <v>2.1489996308623185E-3</v>
      </c>
      <c r="AX87" s="1">
        <f>AW87*AR87</f>
        <v>833.81185677457961</v>
      </c>
      <c r="AY87" s="1">
        <v>392000</v>
      </c>
      <c r="AZ87" s="1">
        <v>4.0000000000000002E-4</v>
      </c>
      <c r="BA87" s="1">
        <v>0.1</v>
      </c>
      <c r="BB87" s="1">
        <f>AY87*AZ87*BA87</f>
        <v>15.680000000000001</v>
      </c>
      <c r="BC87" s="1">
        <v>30000</v>
      </c>
      <c r="BD87" s="1">
        <f>BC87*W87/E87</f>
        <v>32.971471054170081</v>
      </c>
      <c r="BE87" s="1">
        <f>9325000-E87</f>
        <v>8974139.2019203436</v>
      </c>
      <c r="BF87" s="1">
        <f>AZ87*BE87</f>
        <v>3589.6556807681377</v>
      </c>
      <c r="BG87" s="1">
        <f>AVERAGE(BF85:BF87)</f>
        <v>1196.5518935893792</v>
      </c>
      <c r="BH87" s="1">
        <f>IF((BD87+BB87+AX87+AQ87)&lt;BG87,BD87+BB87+AX87+AQ87,BG87)</f>
        <v>1196.5518935893792</v>
      </c>
      <c r="BI87" s="11">
        <v>180.24390000000002</v>
      </c>
      <c r="BJ87" s="1">
        <v>12001.057604050282</v>
      </c>
      <c r="BK87" s="1">
        <v>14673.403791272143</v>
      </c>
    </row>
    <row r="88" spans="1:63">
      <c r="A88" s="8">
        <v>39900</v>
      </c>
      <c r="B88" s="7" t="s">
        <v>144</v>
      </c>
      <c r="C88" s="1">
        <v>22.19155003055555</v>
      </c>
      <c r="D88" s="1">
        <f>1*C88-19.06222222</f>
        <v>3.1293278105555515</v>
      </c>
      <c r="E88" s="1">
        <f>-9018.7*D88^3 + 50694*D88^2 + 41936*D88-0.0000001</f>
        <v>351288.28787481581</v>
      </c>
      <c r="F88" s="1">
        <f>C88-C89</f>
        <v>-1.2557194444440256E-3</v>
      </c>
      <c r="G88" s="1">
        <f>-2254.7*D88^4 + 16898*D88^3 + 20968*D88^2 + 0.8449*D88-0.0000003</f>
        <v>506948.7682688249</v>
      </c>
      <c r="H88" s="1">
        <f>G88-G87</f>
        <v>1589.5959320254624</v>
      </c>
      <c r="I88" s="1">
        <v>1023.025</v>
      </c>
      <c r="J88" s="9">
        <v>1.2999999999999999E-3</v>
      </c>
      <c r="K88" s="1">
        <v>1.1679999999999999</v>
      </c>
      <c r="L88" s="9">
        <v>2453000</v>
      </c>
      <c r="M88" s="1">
        <v>1.7250000000000003</v>
      </c>
      <c r="N88" s="1">
        <v>12.588949939753093</v>
      </c>
      <c r="O88" s="10">
        <v>13.158333333333331</v>
      </c>
      <c r="P88" s="1">
        <f>AVERAGE(Q88:Q89)</f>
        <v>17.742062499999996</v>
      </c>
      <c r="Q88" s="1">
        <f>1.158*O88+2.676</f>
        <v>17.913349999999998</v>
      </c>
      <c r="R88" s="1">
        <f>EXP(2.3026*(((7.5*P88)/(P88+237.3)+0.7858)))</f>
        <v>20.302418290049989</v>
      </c>
      <c r="S88" s="1">
        <f>((0.622/I88)*J88*K88*L88*M88*(N88-R88))</f>
        <v>-30.131911446173948</v>
      </c>
      <c r="T88" s="1">
        <f>IF(S88&lt;0,S88,0)</f>
        <v>-30.131911446173948</v>
      </c>
      <c r="U88" s="9">
        <v>2258000</v>
      </c>
      <c r="V88" s="1">
        <f>(-T88)*E88/U88</f>
        <v>4.6877712942081535</v>
      </c>
      <c r="W88" s="1">
        <f>V88*3600*24/1000</f>
        <v>405.0234398195845</v>
      </c>
      <c r="X88" s="1">
        <v>0</v>
      </c>
      <c r="Y88" s="1">
        <f>X88*E88</f>
        <v>0</v>
      </c>
      <c r="Z88" s="1">
        <v>8114000</v>
      </c>
      <c r="AA88" s="1">
        <v>0.1</v>
      </c>
      <c r="AB88" s="1">
        <v>13</v>
      </c>
      <c r="AC88" s="1">
        <v>0.16013999999999962</v>
      </c>
      <c r="AD88" s="1">
        <v>1.161</v>
      </c>
      <c r="AE88" s="1">
        <v>1.013E-3</v>
      </c>
      <c r="AF88" s="1">
        <v>1.513354260112157</v>
      </c>
      <c r="AG88" s="1">
        <v>1.2586062929932773</v>
      </c>
      <c r="AH88" s="1">
        <v>999.38567529773252</v>
      </c>
      <c r="AI88" s="1">
        <v>2.4500000000000002</v>
      </c>
      <c r="AJ88" s="1">
        <v>28.356481481481481</v>
      </c>
      <c r="AK88" s="1">
        <v>6.7000000000000004E-2</v>
      </c>
      <c r="AL88" s="1">
        <v>200</v>
      </c>
      <c r="AM88" s="1">
        <v>30</v>
      </c>
      <c r="AN88" s="1">
        <f>((AA88*(AB88-AC88))/((AA88+(AK88*(1+(AL88/AM88))))*AH88*AI88))</f>
        <v>8.5453243192013385E-4</v>
      </c>
      <c r="AO88" s="1">
        <f>((86400*AD88*AE88*(AF88-AG88))/AM88)/((AA88+(AK88*(1+(AL88/AM88))))*AH88*AI88)</f>
        <v>5.7426604939957637E-4</v>
      </c>
      <c r="AP88" s="1">
        <f>AN88+AO88</f>
        <v>1.4287984813197102E-3</v>
      </c>
      <c r="AQ88" s="1">
        <f>AP88*Z88</f>
        <v>11593.270877428129</v>
      </c>
      <c r="AR88" s="1">
        <v>388000</v>
      </c>
      <c r="AS88" s="1">
        <v>100</v>
      </c>
      <c r="AT88" s="1">
        <v>5</v>
      </c>
      <c r="AU88" s="1">
        <f>((AA88*(AB88-AC88))/((AA88+(AK88*(1+(AS88/AT88))))*AH88*AI88))</f>
        <v>3.4797483016256719E-4</v>
      </c>
      <c r="AV88" s="1">
        <f>((86400*AD88*AE88*(AF88-AG88))/AT88)/((AA88+(AK88*(1+(AS88/AT88))))*AH88*AI88)</f>
        <v>1.4030840039079234E-3</v>
      </c>
      <c r="AW88" s="1">
        <f>AU88+AV88</f>
        <v>1.7510588340704906E-3</v>
      </c>
      <c r="AX88" s="1">
        <f>AW88*AR88</f>
        <v>679.41082761935036</v>
      </c>
      <c r="AY88" s="1">
        <v>392000</v>
      </c>
      <c r="AZ88" s="1">
        <v>0</v>
      </c>
      <c r="BA88" s="1">
        <v>0.1</v>
      </c>
      <c r="BB88" s="1">
        <f>AY88*AZ88*BA88</f>
        <v>0</v>
      </c>
      <c r="BC88" s="1">
        <v>30000</v>
      </c>
      <c r="BD88" s="1">
        <f>BC88*W88/E88</f>
        <v>34.588978949726695</v>
      </c>
      <c r="BE88" s="1">
        <f>9325000-E88</f>
        <v>8973711.712125184</v>
      </c>
      <c r="BF88" s="1">
        <f>AZ88*BE88</f>
        <v>0</v>
      </c>
      <c r="BG88" s="1">
        <f>AVERAGE(BF86:BF88)</f>
        <v>1196.5518935893792</v>
      </c>
      <c r="BH88" s="1">
        <f>IF((BD88+BB88+AX88+AQ88)&lt;BG88,BD88+BB88+AX88+AQ88,BG88)</f>
        <v>1196.5518935893792</v>
      </c>
      <c r="BI88" s="11">
        <v>180.86040000000003</v>
      </c>
      <c r="BJ88" s="1">
        <v>12859.644819427096</v>
      </c>
      <c r="BK88" s="1">
        <v>14673.403791272143</v>
      </c>
    </row>
    <row r="89" spans="1:63">
      <c r="A89" s="8">
        <v>39901</v>
      </c>
      <c r="B89" s="7" t="s">
        <v>145</v>
      </c>
      <c r="C89" s="1">
        <v>22.192805749999994</v>
      </c>
      <c r="D89" s="1">
        <f>1*C89-19.06222222</f>
        <v>3.1305835299999956</v>
      </c>
      <c r="E89" s="1">
        <f>-9018.7*D89^3 + 50694*D89^2 + 41936*D89-0.0000001</f>
        <v>351406.59867679584</v>
      </c>
      <c r="F89" s="1">
        <f>C89-C90</f>
        <v>2.7726309523785631E-3</v>
      </c>
      <c r="G89" s="1">
        <f>-2254.7*D89^4 + 16898*D89^3 + 20968*D89^2 + 0.8449*D89-0.0000003</f>
        <v>507389.95930686471</v>
      </c>
      <c r="H89" s="1">
        <f>G89-G88</f>
        <v>441.19103803980397</v>
      </c>
      <c r="I89" s="1">
        <v>1026.6499999999999</v>
      </c>
      <c r="J89" s="9">
        <v>1.2999999999999999E-3</v>
      </c>
      <c r="K89" s="1">
        <v>1.1679999999999999</v>
      </c>
      <c r="L89" s="9">
        <v>2453000</v>
      </c>
      <c r="M89" s="1">
        <v>1.4958333333333333</v>
      </c>
      <c r="N89" s="1">
        <v>12.069282505880876</v>
      </c>
      <c r="O89" s="10">
        <v>12.862499999999999</v>
      </c>
      <c r="P89" s="1">
        <f>AVERAGE(Q89:Q90)</f>
        <v>18.945899999999998</v>
      </c>
      <c r="Q89" s="1">
        <f>1.158*O89+2.676</f>
        <v>17.570774999999998</v>
      </c>
      <c r="R89" s="1">
        <f>EXP(2.3026*(((7.5*P89)/(P89+237.3)+0.7858)))</f>
        <v>21.894331832329733</v>
      </c>
      <c r="S89" s="1">
        <f>((0.622/I89)*J89*K89*L89*M89*(N89-R89))</f>
        <v>-33.164210480182149</v>
      </c>
      <c r="T89" s="1">
        <f>IF(S89&lt;0,S89,0)</f>
        <v>-33.164210480182149</v>
      </c>
      <c r="U89" s="9">
        <v>2258000</v>
      </c>
      <c r="V89" s="1">
        <f>(-T89)*E89/U89</f>
        <v>5.1612588142790763</v>
      </c>
      <c r="W89" s="1">
        <f>V89*3600*24/1000</f>
        <v>445.93276155371217</v>
      </c>
      <c r="X89" s="1">
        <v>0</v>
      </c>
      <c r="Y89" s="1">
        <f>X89*E89</f>
        <v>0</v>
      </c>
      <c r="Z89" s="1">
        <v>8114000</v>
      </c>
      <c r="AA89" s="1">
        <v>0.1</v>
      </c>
      <c r="AB89" s="1">
        <v>18.2</v>
      </c>
      <c r="AC89" s="1">
        <v>4.2913333333333352E-2</v>
      </c>
      <c r="AD89" s="1">
        <v>1.161</v>
      </c>
      <c r="AE89" s="1">
        <v>1.013E-3</v>
      </c>
      <c r="AF89" s="1">
        <v>1.4843524514928701</v>
      </c>
      <c r="AG89" s="1">
        <v>1.2066548470260792</v>
      </c>
      <c r="AH89" s="1">
        <v>999.42312885503998</v>
      </c>
      <c r="AI89" s="1">
        <v>2.4500000000000002</v>
      </c>
      <c r="AJ89" s="1">
        <v>28.356481481481481</v>
      </c>
      <c r="AK89" s="1">
        <v>6.7000000000000004E-2</v>
      </c>
      <c r="AL89" s="1">
        <v>200</v>
      </c>
      <c r="AM89" s="1">
        <v>30</v>
      </c>
      <c r="AN89" s="1">
        <f>((AA89*(AB89-AC89))/((AA89+(AK89*(1+(AL89/AM89))))*AH89*AI89))</f>
        <v>1.2083650419703084E-3</v>
      </c>
      <c r="AO89" s="1">
        <f>((86400*AD89*AE89*(AF89-AG89))/AM89)/((AA89+(AK89*(1+(AL89/AM89))))*AH89*AI89)</f>
        <v>6.2597684996546247E-4</v>
      </c>
      <c r="AP89" s="1">
        <f>AN89+AO89</f>
        <v>1.8343418919357709E-3</v>
      </c>
      <c r="AQ89" s="1">
        <f>AP89*Z89</f>
        <v>14883.850111166845</v>
      </c>
      <c r="AR89" s="1">
        <v>388000</v>
      </c>
      <c r="AS89" s="1">
        <v>100</v>
      </c>
      <c r="AT89" s="1">
        <v>5</v>
      </c>
      <c r="AU89" s="1">
        <f>((AA89*(AB89-AC89))/((AA89+(AK89*(1+(AS89/AT89))))*AH89*AI89))</f>
        <v>4.920592882697054E-4</v>
      </c>
      <c r="AV89" s="1">
        <f>((86400*AD89*AE89*(AF89-AG89))/AT89)/((AA89+(AK89*(1+(AS89/AT89))))*AH89*AI89)</f>
        <v>1.5294271808711569E-3</v>
      </c>
      <c r="AW89" s="1">
        <f>AU89+AV89</f>
        <v>2.0214864691408623E-3</v>
      </c>
      <c r="AX89" s="1">
        <f>AW89*AR89</f>
        <v>784.33675002665461</v>
      </c>
      <c r="AY89" s="1">
        <v>392000</v>
      </c>
      <c r="AZ89" s="1">
        <v>0</v>
      </c>
      <c r="BA89" s="1">
        <v>0.1</v>
      </c>
      <c r="BB89" s="1">
        <f>AY89*AZ89*BA89</f>
        <v>0</v>
      </c>
      <c r="BC89" s="1">
        <v>30000</v>
      </c>
      <c r="BD89" s="1">
        <f>BC89*W89/E89</f>
        <v>38.069811144655503</v>
      </c>
      <c r="BE89" s="1">
        <f>9325000-E89</f>
        <v>8973593.4013232049</v>
      </c>
      <c r="BF89" s="1">
        <f>AZ89*BE89</f>
        <v>0</v>
      </c>
      <c r="BG89" s="1">
        <f>AVERAGE(BF87:BF89)</f>
        <v>1196.5518935893792</v>
      </c>
      <c r="BH89" s="1">
        <f>IF((BD89+BB89+AX89+AQ89)&lt;BG89,BD89+BB89+AX89+AQ89,BG89)</f>
        <v>1196.5518935893792</v>
      </c>
      <c r="BI89" s="11">
        <v>181.18979999999999</v>
      </c>
      <c r="BJ89" s="1">
        <v>13967.469791678628</v>
      </c>
      <c r="BK89" s="1">
        <v>14673.403791272143</v>
      </c>
    </row>
    <row r="90" spans="1:63">
      <c r="A90" s="8">
        <v>39902</v>
      </c>
      <c r="B90" s="7" t="s">
        <v>146</v>
      </c>
      <c r="C90" s="1">
        <v>22.190033119047616</v>
      </c>
      <c r="D90" s="1">
        <f>1*C90-19.06222222</f>
        <v>3.127810899047617</v>
      </c>
      <c r="E90" s="1">
        <f>-9018.7*D90^3 + 50694*D90^2 + 41936*D90-0.0000001</f>
        <v>351145.2253214466</v>
      </c>
      <c r="F90" s="1">
        <f>C90-C91</f>
        <v>-1.6753531746047656E-3</v>
      </c>
      <c r="G90" s="1">
        <f>-2254.7*D90^4 + 16898*D90^3 + 20968*D90^2 + 0.8449*D90-0.0000003</f>
        <v>506416.00687269872</v>
      </c>
      <c r="H90" s="1">
        <f>G90-G89</f>
        <v>-973.95243416598532</v>
      </c>
      <c r="I90" s="1">
        <v>1025.6375</v>
      </c>
      <c r="J90" s="9">
        <v>1.2999999999999999E-3</v>
      </c>
      <c r="K90" s="1">
        <v>1.1679999999999999</v>
      </c>
      <c r="L90" s="9">
        <v>2453000</v>
      </c>
      <c r="M90" s="1">
        <v>2.1208333333333331</v>
      </c>
      <c r="N90" s="1">
        <v>13.394350820327197</v>
      </c>
      <c r="O90" s="10">
        <v>15.237500000000002</v>
      </c>
      <c r="P90" s="1">
        <f>AVERAGE(Q90:Q91)</f>
        <v>20.965162499999998</v>
      </c>
      <c r="Q90" s="1">
        <f>1.158*O90+2.676</f>
        <v>20.321024999999999</v>
      </c>
      <c r="R90" s="1">
        <f>EXP(2.3026*(((7.5*P90)/(P90+237.3)+0.7858)))</f>
        <v>24.81051038765732</v>
      </c>
      <c r="S90" s="1">
        <f>((0.622/I90)*J90*K90*L90*M90*(N90-R90))</f>
        <v>-54.689859494564374</v>
      </c>
      <c r="T90" s="1">
        <f>IF(S90&lt;0,S90,0)</f>
        <v>-54.689859494564374</v>
      </c>
      <c r="U90" s="9">
        <v>2258000</v>
      </c>
      <c r="V90" s="1">
        <f>(-T90)*E90/U90</f>
        <v>8.5049083414601689</v>
      </c>
      <c r="W90" s="1">
        <f>V90*3600*24/1000</f>
        <v>734.82408070215865</v>
      </c>
      <c r="X90" s="1">
        <v>0</v>
      </c>
      <c r="Y90" s="1">
        <f>X90*E90</f>
        <v>0</v>
      </c>
      <c r="Z90" s="1">
        <v>8114000</v>
      </c>
      <c r="AA90" s="1">
        <v>0.1</v>
      </c>
      <c r="AB90" s="1">
        <v>18.399999999999999</v>
      </c>
      <c r="AC90" s="1">
        <v>0.8582666666666684</v>
      </c>
      <c r="AD90" s="1">
        <v>1.161</v>
      </c>
      <c r="AE90" s="1">
        <v>1.013E-3</v>
      </c>
      <c r="AF90" s="1">
        <v>1.7315971503544054</v>
      </c>
      <c r="AG90" s="1">
        <v>1.3391017962740734</v>
      </c>
      <c r="AH90" s="1">
        <v>999.09244165524649</v>
      </c>
      <c r="AI90" s="1">
        <v>2.4500000000000002</v>
      </c>
      <c r="AJ90" s="1">
        <v>28.356481481481481</v>
      </c>
      <c r="AK90" s="1">
        <v>6.7000000000000004E-2</v>
      </c>
      <c r="AL90" s="1">
        <v>200</v>
      </c>
      <c r="AM90" s="1">
        <v>30</v>
      </c>
      <c r="AN90" s="1">
        <f>((AA90*(AB90-AC90))/((AA90+(AK90*(1+(AL90/AM90))))*AH90*AI90))</f>
        <v>1.1677993065916669E-3</v>
      </c>
      <c r="AO90" s="1">
        <f>((86400*AD90*AE90*(AF90-AG90))/AM90)/((AA90+(AK90*(1+(AL90/AM90))))*AH90*AI90)</f>
        <v>8.8504302073837019E-4</v>
      </c>
      <c r="AP90" s="1">
        <f>AN90+AO90</f>
        <v>2.0528423273300372E-3</v>
      </c>
      <c r="AQ90" s="1">
        <f>AP90*Z90</f>
        <v>16656.762643955921</v>
      </c>
      <c r="AR90" s="1">
        <v>388000</v>
      </c>
      <c r="AS90" s="1">
        <v>100</v>
      </c>
      <c r="AT90" s="1">
        <v>5</v>
      </c>
      <c r="AU90" s="1">
        <f>((AA90*(AB90-AC90))/((AA90+(AK90*(1+(AS90/AT90))))*AH90*AI90))</f>
        <v>4.7554048295404974E-4</v>
      </c>
      <c r="AV90" s="1">
        <f>((86400*AD90*AE90*(AF90-AG90))/AT90)/((AA90+(AK90*(1+(AS90/AT90))))*AH90*AI90)</f>
        <v>2.1623944275770929E-3</v>
      </c>
      <c r="AW90" s="1">
        <f>AU90+AV90</f>
        <v>2.6379349105311424E-3</v>
      </c>
      <c r="AX90" s="1">
        <f>AW90*AR90</f>
        <v>1023.5187452860832</v>
      </c>
      <c r="AY90" s="1">
        <v>392000</v>
      </c>
      <c r="AZ90" s="1">
        <v>0</v>
      </c>
      <c r="BA90" s="1">
        <v>0.1</v>
      </c>
      <c r="BB90" s="1">
        <f>AY90*AZ90*BA90</f>
        <v>0</v>
      </c>
      <c r="BC90" s="1">
        <v>30000</v>
      </c>
      <c r="BD90" s="1">
        <f>BC90*W90/E90</f>
        <v>62.779502130164246</v>
      </c>
      <c r="BE90" s="1">
        <f>9325000-E90</f>
        <v>8973854.7746785525</v>
      </c>
      <c r="BF90" s="1">
        <f>AZ90*BE90</f>
        <v>0</v>
      </c>
      <c r="BG90" s="1">
        <f>AVERAGE(BF88:BF90)</f>
        <v>0</v>
      </c>
      <c r="BH90" s="1">
        <f>IF((BD90+BB90+AX90+AQ90)&lt;BG90,BD90+BB90+AX90+AQ90,BG90)</f>
        <v>0</v>
      </c>
      <c r="BI90" s="11">
        <v>180.79110000000003</v>
      </c>
      <c r="BJ90" s="1">
        <v>13529.537519734782</v>
      </c>
      <c r="BK90" s="1">
        <v>13109.618066270956</v>
      </c>
    </row>
    <row r="91" spans="1:63">
      <c r="A91" s="8">
        <v>39903</v>
      </c>
      <c r="B91" s="7" t="s">
        <v>147</v>
      </c>
      <c r="C91" s="1">
        <v>22.191708472222221</v>
      </c>
      <c r="D91" s="1">
        <f>1*C91-19.06222222</f>
        <v>3.1294862522222218</v>
      </c>
      <c r="E91" s="1">
        <f>-9018.7*D91^3 + 50694*D91^2 + 41936*D91-0.0000001</f>
        <v>351303.22176816064</v>
      </c>
      <c r="F91" s="1">
        <f>C91-C92</f>
        <v>-8.2472166666676117E-3</v>
      </c>
      <c r="G91" s="1">
        <f>-2254.7*D91^4 + 16898*D91^3 + 20968*D91^2 + 0.8449*D91-0.0000003</f>
        <v>507004.42780202872</v>
      </c>
      <c r="H91" s="1">
        <f>G91-G90</f>
        <v>588.42092932999367</v>
      </c>
      <c r="I91" s="1">
        <v>1023.8083333333333</v>
      </c>
      <c r="J91" s="9">
        <v>1.2999999999999999E-3</v>
      </c>
      <c r="K91" s="1">
        <v>1.1679999999999999</v>
      </c>
      <c r="L91" s="9">
        <v>2453000</v>
      </c>
      <c r="M91" s="1">
        <v>1.2333333333333332</v>
      </c>
      <c r="N91" s="1">
        <v>13.956384587815963</v>
      </c>
      <c r="O91" s="10">
        <v>16.350000000000001</v>
      </c>
      <c r="P91" s="1">
        <f>AVERAGE(Q91:Q92)</f>
        <v>20.7094375</v>
      </c>
      <c r="Q91" s="1">
        <f>1.158*O91+2.676</f>
        <v>21.609299999999998</v>
      </c>
      <c r="R91" s="1">
        <f>EXP(2.3026*(((7.5*P91)/(P91+237.3)+0.7858)))</f>
        <v>24.423364774704954</v>
      </c>
      <c r="S91" s="1">
        <f>((0.622/I91)*J91*K91*L91*M91*(N91-R91))</f>
        <v>-29.211734127349324</v>
      </c>
      <c r="T91" s="1">
        <f>IF(S91&lt;0,S91,0)</f>
        <v>-29.211734127349324</v>
      </c>
      <c r="U91" s="9">
        <v>2258000</v>
      </c>
      <c r="V91" s="1">
        <f>(-T91)*E91/U91</f>
        <v>4.5448079328488689</v>
      </c>
      <c r="W91" s="1">
        <f>V91*3600*24/1000</f>
        <v>392.67140539814227</v>
      </c>
      <c r="X91" s="1">
        <v>0</v>
      </c>
      <c r="Y91" s="1">
        <f>X91*E91</f>
        <v>0</v>
      </c>
      <c r="Z91" s="1">
        <v>8114000</v>
      </c>
      <c r="AA91" s="1">
        <v>0.1</v>
      </c>
      <c r="AB91" s="1">
        <v>9</v>
      </c>
      <c r="AC91" s="1">
        <v>0.9786333333333338</v>
      </c>
      <c r="AD91" s="1">
        <v>1.161</v>
      </c>
      <c r="AE91" s="1">
        <v>1.013E-3</v>
      </c>
      <c r="AF91" s="1">
        <v>1.8593361183312369</v>
      </c>
      <c r="AG91" s="1">
        <v>1.3952768121310659</v>
      </c>
      <c r="AH91" s="1">
        <v>998.91456926448052</v>
      </c>
      <c r="AI91" s="1">
        <v>2.4500000000000002</v>
      </c>
      <c r="AJ91" s="1">
        <v>28.356481481481481</v>
      </c>
      <c r="AK91" s="1">
        <v>6.7000000000000004E-2</v>
      </c>
      <c r="AL91" s="1">
        <v>200</v>
      </c>
      <c r="AM91" s="1">
        <v>30</v>
      </c>
      <c r="AN91" s="1">
        <f>((AA91*(AB91-AC91))/((AA91+(AK91*(1+(AL91/AM91))))*AH91*AI91))</f>
        <v>5.3409855548618623E-4</v>
      </c>
      <c r="AO91" s="1">
        <f>((86400*AD91*AE91*(AF91-AG91))/AM91)/((AA91+(AK91*(1+(AL91/AM91))))*AH91*AI91)</f>
        <v>1.0465998633557431E-3</v>
      </c>
      <c r="AP91" s="1">
        <f>AN91+AO91</f>
        <v>1.5806984188419292E-3</v>
      </c>
      <c r="AQ91" s="1">
        <f>AP91*Z91</f>
        <v>12825.786970483414</v>
      </c>
      <c r="AR91" s="1">
        <v>388000</v>
      </c>
      <c r="AS91" s="1">
        <v>100</v>
      </c>
      <c r="AT91" s="1">
        <v>5</v>
      </c>
      <c r="AU91" s="1">
        <f>((AA91*(AB91-AC91))/((AA91+(AK91*(1+(AS91/AT91))))*AH91*AI91))</f>
        <v>2.1749069689229572E-4</v>
      </c>
      <c r="AV91" s="1">
        <f>((86400*AD91*AE91*(AF91-AG91))/AT91)/((AA91+(AK91*(1+(AS91/AT91))))*AH91*AI91)</f>
        <v>2.5571205685971103E-3</v>
      </c>
      <c r="AW91" s="1">
        <f>AU91+AV91</f>
        <v>2.7746112654894062E-3</v>
      </c>
      <c r="AX91" s="1">
        <f>AW91*AR91</f>
        <v>1076.5491710098897</v>
      </c>
      <c r="AY91" s="1">
        <v>392000</v>
      </c>
      <c r="AZ91" s="1">
        <v>0</v>
      </c>
      <c r="BA91" s="1">
        <v>0.1</v>
      </c>
      <c r="BB91" s="1">
        <f>AY91*AZ91*BA91</f>
        <v>0</v>
      </c>
      <c r="BC91" s="1">
        <v>30000</v>
      </c>
      <c r="BD91" s="1">
        <f>BC91*W91/E91</f>
        <v>33.532690371164506</v>
      </c>
      <c r="BE91" s="1">
        <f>9325000-E91</f>
        <v>8973696.7782318387</v>
      </c>
      <c r="BF91" s="1">
        <f>AZ91*BE91</f>
        <v>0</v>
      </c>
      <c r="BG91" s="1">
        <f>AVERAGE(BF89:BF91)</f>
        <v>0</v>
      </c>
      <c r="BH91" s="1">
        <f>IF((BD91+BB91+AX91+AQ91)&lt;BG91,BD91+BB91+AX91+AQ91,BG91)</f>
        <v>0</v>
      </c>
      <c r="BI91" s="11">
        <v>181.59030000000001</v>
      </c>
      <c r="BJ91" s="1">
        <v>8487.8545037352924</v>
      </c>
      <c r="BK91" s="1">
        <v>9287.3565384634276</v>
      </c>
    </row>
    <row r="92" spans="1:63">
      <c r="A92" s="8">
        <v>39904</v>
      </c>
      <c r="B92" s="7" t="s">
        <v>148</v>
      </c>
      <c r="C92" s="1">
        <v>22.199955688888888</v>
      </c>
      <c r="D92" s="1">
        <f>1*C92-19.06222222</f>
        <v>3.1377334688888894</v>
      </c>
      <c r="E92" s="1">
        <f>-9018.7*D92^3 + 50694*D92^2 + 41936*D92-0.0000001</f>
        <v>352078.20132201473</v>
      </c>
      <c r="F92" s="1">
        <f>C92-C93</f>
        <v>-5.9289361111112271E-3</v>
      </c>
      <c r="G92" s="1">
        <f>-2254.7*D92^4 + 16898*D92^3 + 20968*D92^2 + 0.8449*D92-0.0000003</f>
        <v>509904.88207776245</v>
      </c>
      <c r="H92" s="1">
        <f>G92-G91</f>
        <v>2900.4542757337331</v>
      </c>
      <c r="I92" s="1">
        <v>1029.5708333333334</v>
      </c>
      <c r="J92" s="9">
        <v>1.2999999999999999E-3</v>
      </c>
      <c r="K92" s="1">
        <v>1.1679999999999999</v>
      </c>
      <c r="L92" s="9">
        <v>2453000</v>
      </c>
      <c r="M92" s="1">
        <v>3.1374999999999997</v>
      </c>
      <c r="N92" s="1">
        <v>9.350279743221682</v>
      </c>
      <c r="O92" s="10">
        <v>14.795833333333334</v>
      </c>
      <c r="P92" s="1">
        <f>AVERAGE(Q92:Q93)</f>
        <v>17.599724999999999</v>
      </c>
      <c r="Q92" s="1">
        <f>1.158*O92+2.676</f>
        <v>19.809575000000002</v>
      </c>
      <c r="R92" s="1">
        <f>EXP(2.3026*(((7.5*P92)/(P92+237.3)+0.7858)))</f>
        <v>20.121068723667349</v>
      </c>
      <c r="S92" s="1">
        <f>((0.622/I92)*J92*K92*L92*M92*(N92-R92))</f>
        <v>-76.041232749318482</v>
      </c>
      <c r="T92" s="1">
        <f>IF(S92&lt;0,S92,0)</f>
        <v>-76.041232749318482</v>
      </c>
      <c r="U92" s="9">
        <v>2258000</v>
      </c>
      <c r="V92" s="1">
        <f>(-T92)*E92/U92</f>
        <v>11.856714106593769</v>
      </c>
      <c r="W92" s="1">
        <f>V92*3600*24/1000</f>
        <v>1024.4200988097016</v>
      </c>
      <c r="X92" s="1">
        <v>0</v>
      </c>
      <c r="Y92" s="1">
        <f>X92*E92</f>
        <v>0</v>
      </c>
      <c r="Z92" s="1">
        <v>8114000</v>
      </c>
      <c r="AA92" s="1">
        <v>0.1</v>
      </c>
      <c r="AB92" s="1">
        <v>17.600000000000001</v>
      </c>
      <c r="AC92" s="1">
        <v>-7.8500000000002231E-3</v>
      </c>
      <c r="AD92" s="1">
        <v>1.161</v>
      </c>
      <c r="AE92" s="1">
        <v>1.013E-3</v>
      </c>
      <c r="AF92" s="1">
        <v>1.6830592577292092</v>
      </c>
      <c r="AG92" s="1">
        <v>0.93479916273043162</v>
      </c>
      <c r="AH92" s="1">
        <v>999.15905683165886</v>
      </c>
      <c r="AI92" s="1">
        <v>2.4500000000000002</v>
      </c>
      <c r="AJ92" s="1">
        <v>28.356481481481481</v>
      </c>
      <c r="AK92" s="1">
        <v>6.7000000000000004E-2</v>
      </c>
      <c r="AL92" s="1">
        <v>200</v>
      </c>
      <c r="AM92" s="1">
        <v>30</v>
      </c>
      <c r="AN92" s="1">
        <f>((AA92*(AB92-AC92))/((AA92+(AK92*(1+(AL92/AM92))))*AH92*AI92))</f>
        <v>1.1721227148285595E-3</v>
      </c>
      <c r="AO92" s="1">
        <f>((86400*AD92*AE92*(AF92-AG92))/AM92)/((AA92+(AK92*(1+(AL92/AM92))))*AH92*AI92)</f>
        <v>1.6871491990139078E-3</v>
      </c>
      <c r="AP92" s="1">
        <f>AN92+AO92</f>
        <v>2.859271913842467E-3</v>
      </c>
      <c r="AQ92" s="1">
        <f>AP92*Z92</f>
        <v>23200.132308917779</v>
      </c>
      <c r="AR92" s="1">
        <v>388000</v>
      </c>
      <c r="AS92" s="1">
        <v>100</v>
      </c>
      <c r="AT92" s="1">
        <v>5</v>
      </c>
      <c r="AU92" s="1">
        <f>((AA92*(AB92-AC92))/((AA92+(AK92*(1+(AS92/AT92))))*AH92*AI92))</f>
        <v>4.7730102145529275E-4</v>
      </c>
      <c r="AV92" s="1">
        <f>((86400*AD92*AE92*(AF92-AG92))/AT92)/((AA92+(AK92*(1+(AS92/AT92))))*AH92*AI92)</f>
        <v>4.1221521902914462E-3</v>
      </c>
      <c r="AW92" s="1">
        <f>AU92+AV92</f>
        <v>4.5994532117467389E-3</v>
      </c>
      <c r="AX92" s="1">
        <f>AW92*AR92</f>
        <v>1784.5878461577347</v>
      </c>
      <c r="AY92" s="1">
        <v>392000</v>
      </c>
      <c r="AZ92" s="1">
        <v>0</v>
      </c>
      <c r="BA92" s="1">
        <v>0.1</v>
      </c>
      <c r="BB92" s="1">
        <f>AY92*AZ92*BA92</f>
        <v>0</v>
      </c>
      <c r="BC92" s="1">
        <v>30000</v>
      </c>
      <c r="BD92" s="1">
        <f>BC92*W92/E92</f>
        <v>87.289138745010391</v>
      </c>
      <c r="BE92" s="1">
        <f>9325000-E92</f>
        <v>8972921.7986779846</v>
      </c>
      <c r="BF92" s="1">
        <f>AZ92*BE92</f>
        <v>0</v>
      </c>
      <c r="BG92" s="1">
        <f>AVERAGE(BF90:BF92)</f>
        <v>0</v>
      </c>
      <c r="BH92" s="1">
        <f>IF((BD92+BB92+AX92+AQ92)&lt;BG92,BD92+BB92+AX92+AQ92,BG92)</f>
        <v>0</v>
      </c>
      <c r="BI92" s="11">
        <v>180.99540000000022</v>
      </c>
      <c r="BJ92" s="1">
        <v>1779.4674140101097</v>
      </c>
      <c r="BK92" s="1">
        <v>5523.3463885535448</v>
      </c>
    </row>
    <row r="93" spans="1:63">
      <c r="A93" s="8">
        <v>39905</v>
      </c>
      <c r="B93" s="7" t="s">
        <v>149</v>
      </c>
      <c r="C93" s="1">
        <v>22.205884624999999</v>
      </c>
      <c r="D93" s="1">
        <f>1*C93-19.06222222</f>
        <v>3.1436624050000006</v>
      </c>
      <c r="E93" s="1">
        <f>-9018.7*D93^3 + 50694*D93^2 + 41936*D93-0.0000001</f>
        <v>352632.46245000197</v>
      </c>
      <c r="F93" s="1">
        <f>C93-C94</f>
        <v>-1.8321083333319166E-3</v>
      </c>
      <c r="G93" s="1">
        <f>-2254.7*D93^4 + 16898*D93^3 + 20968*D93^2 + 0.8449*D93-0.0000003</f>
        <v>511993.96216132934</v>
      </c>
      <c r="H93" s="1">
        <f>G93-G92</f>
        <v>2089.0800835668924</v>
      </c>
      <c r="I93" s="1">
        <v>1033.6333333333334</v>
      </c>
      <c r="J93" s="9">
        <v>1.2999999999999999E-3</v>
      </c>
      <c r="K93" s="1">
        <v>1.1679999999999999</v>
      </c>
      <c r="L93" s="9">
        <v>2453000</v>
      </c>
      <c r="M93" s="1">
        <v>1.4041666666666668</v>
      </c>
      <c r="N93" s="1">
        <v>8.6428008543199955</v>
      </c>
      <c r="O93" s="10">
        <v>10.979166666666666</v>
      </c>
      <c r="P93" s="1">
        <f>AVERAGE(Q93:Q94)</f>
        <v>15.464662499999996</v>
      </c>
      <c r="Q93" s="1">
        <f>1.158*O93+2.676</f>
        <v>15.389874999999998</v>
      </c>
      <c r="R93" s="1">
        <f>EXP(2.3026*(((7.5*P93)/(P93+237.3)+0.7858)))</f>
        <v>17.566025168627121</v>
      </c>
      <c r="S93" s="1">
        <f>((0.622/I93)*J93*K93*L93*M93*(N93-R93))</f>
        <v>-28.083296897361858</v>
      </c>
      <c r="T93" s="1">
        <f>IF(S93&lt;0,S93,0)</f>
        <v>-28.083296897361858</v>
      </c>
      <c r="U93" s="9">
        <v>2258000</v>
      </c>
      <c r="V93" s="1">
        <f>(-T93)*E93/U93</f>
        <v>4.3857759692786589</v>
      </c>
      <c r="W93" s="1">
        <f>V93*3600*24/1000</f>
        <v>378.93104374567611</v>
      </c>
      <c r="X93" s="1">
        <v>0</v>
      </c>
      <c r="Y93" s="1">
        <f>X93*E93</f>
        <v>0</v>
      </c>
      <c r="Z93" s="1">
        <v>8114000</v>
      </c>
      <c r="AA93" s="1">
        <v>0.1</v>
      </c>
      <c r="AB93" s="1">
        <v>19.600000000000001</v>
      </c>
      <c r="AC93" s="1">
        <v>-1.6887966666666681</v>
      </c>
      <c r="AD93" s="1">
        <v>1.161</v>
      </c>
      <c r="AE93" s="1">
        <v>1.013E-3</v>
      </c>
      <c r="AF93" s="1">
        <v>1.3108973634534526</v>
      </c>
      <c r="AG93" s="1">
        <v>0.86409984540973417</v>
      </c>
      <c r="AH93" s="1">
        <v>999.63572061447746</v>
      </c>
      <c r="AI93" s="1">
        <v>2.4500000000000002</v>
      </c>
      <c r="AJ93" s="1">
        <v>28.356481481481481</v>
      </c>
      <c r="AK93" s="1">
        <v>6.7000000000000004E-2</v>
      </c>
      <c r="AL93" s="1">
        <v>200</v>
      </c>
      <c r="AM93" s="1">
        <v>30</v>
      </c>
      <c r="AN93" s="1">
        <f>((AA93*(AB93-AC93))/((AA93+(AK93*(1+(AL93/AM93))))*AH93*AI93))</f>
        <v>1.4164809206937069E-3</v>
      </c>
      <c r="AO93" s="1">
        <f>((86400*AD93*AE93*(AF93-AG93))/AM93)/((AA93+(AK93*(1+(AL93/AM93))))*AH93*AI93)</f>
        <v>1.0069421487492896E-3</v>
      </c>
      <c r="AP93" s="1">
        <f>AN93+AO93</f>
        <v>2.4234230694429966E-3</v>
      </c>
      <c r="AQ93" s="1">
        <f>AP93*Z93</f>
        <v>19663.654785460472</v>
      </c>
      <c r="AR93" s="1">
        <v>388000</v>
      </c>
      <c r="AS93" s="1">
        <v>100</v>
      </c>
      <c r="AT93" s="1">
        <v>5</v>
      </c>
      <c r="AU93" s="1">
        <f>((AA93*(AB93-AC93))/((AA93+(AK93*(1+(AS93/AT93))))*AH93*AI93))</f>
        <v>5.7680632050367494E-4</v>
      </c>
      <c r="AV93" s="1">
        <f>((86400*AD93*AE93*(AF93-AG93))/AT93)/((AA93+(AK93*(1+(AS93/AT93))))*AH93*AI93)</f>
        <v>2.4602262718612365E-3</v>
      </c>
      <c r="AW93" s="1">
        <f>AU93+AV93</f>
        <v>3.0370325923649113E-3</v>
      </c>
      <c r="AX93" s="1">
        <f>AW93*AR93</f>
        <v>1178.3686458375855</v>
      </c>
      <c r="AY93" s="1">
        <v>392000</v>
      </c>
      <c r="AZ93" s="1">
        <v>0</v>
      </c>
      <c r="BA93" s="1">
        <v>0.1</v>
      </c>
      <c r="BB93" s="1">
        <f>AY93*AZ93*BA93</f>
        <v>0</v>
      </c>
      <c r="BC93" s="1">
        <v>30000</v>
      </c>
      <c r="BD93" s="1">
        <f>BC93*W93/E93</f>
        <v>32.23733638527986</v>
      </c>
      <c r="BE93" s="1">
        <f>9325000-E93</f>
        <v>8972367.5375499986</v>
      </c>
      <c r="BF93" s="1">
        <f>AZ93*BE93</f>
        <v>0</v>
      </c>
      <c r="BG93" s="1">
        <f>AVERAGE(BF91:BF93)</f>
        <v>0</v>
      </c>
      <c r="BH93" s="1">
        <f>IF((BD93+BB93+AX93+AQ93)&lt;BG93,BD93+BB93+AX93+AQ93,BG93)</f>
        <v>0</v>
      </c>
      <c r="BI93" s="11">
        <v>178.02270000000016</v>
      </c>
      <c r="BJ93" s="1">
        <v>1324.2517584336802</v>
      </c>
      <c r="BK93" s="1">
        <v>3614.2401857462487</v>
      </c>
    </row>
    <row r="94" spans="1:63">
      <c r="A94" s="8">
        <v>39906</v>
      </c>
      <c r="B94" s="7" t="s">
        <v>150</v>
      </c>
      <c r="C94" s="1">
        <v>22.207716733333331</v>
      </c>
      <c r="D94" s="1">
        <f>1*C94-19.06222222</f>
        <v>3.1454945133333325</v>
      </c>
      <c r="E94" s="1">
        <f>-9018.7*D94^3 + 50694*D94^2 + 41936*D94-0.0000001</f>
        <v>352803.24734927795</v>
      </c>
      <c r="F94" s="1">
        <f>C94-C95</f>
        <v>-1.4496793650806694E-3</v>
      </c>
      <c r="G94" s="1">
        <f>-2254.7*D94^4 + 16898*D94^3 + 20968*D94^2 + 0.8449*D94-0.0000003</f>
        <v>512640.1753688996</v>
      </c>
      <c r="H94" s="1">
        <f>G94-G93</f>
        <v>646.21320757025387</v>
      </c>
      <c r="I94" s="1">
        <v>1033.9875000000002</v>
      </c>
      <c r="J94" s="9">
        <v>1.2999999999999999E-3</v>
      </c>
      <c r="K94" s="1">
        <v>1.1679999999999999</v>
      </c>
      <c r="L94" s="9">
        <v>2453000</v>
      </c>
      <c r="M94" s="1">
        <v>1.1958333333333333</v>
      </c>
      <c r="N94" s="1">
        <v>9.4997753341431768</v>
      </c>
      <c r="O94" s="10">
        <v>11.108333333333329</v>
      </c>
      <c r="P94" s="1">
        <f>AVERAGE(Q94:Q95)</f>
        <v>15.889262499999997</v>
      </c>
      <c r="Q94" s="1">
        <f>1.158*O94+2.676</f>
        <v>15.539449999999993</v>
      </c>
      <c r="R94" s="1">
        <f>EXP(2.3026*(((7.5*P94)/(P94+237.3)+0.7858)))</f>
        <v>18.050182798055122</v>
      </c>
      <c r="S94" s="1">
        <f>((0.622/I94)*J94*K94*L94*M94*(N94-R94))</f>
        <v>-22.909536655247305</v>
      </c>
      <c r="T94" s="1">
        <f>IF(S94&lt;0,S94,0)</f>
        <v>-22.909536655247305</v>
      </c>
      <c r="U94" s="9">
        <v>2258000</v>
      </c>
      <c r="V94" s="1">
        <f>(-T94)*E94/U94</f>
        <v>3.5795212255263795</v>
      </c>
      <c r="W94" s="1">
        <f>V94*3600*24/1000</f>
        <v>309.27063388547919</v>
      </c>
      <c r="X94" s="1">
        <v>0</v>
      </c>
      <c r="Y94" s="1">
        <f>X94*E94</f>
        <v>0</v>
      </c>
      <c r="Z94" s="1">
        <v>8114000</v>
      </c>
      <c r="AA94" s="1">
        <v>0.1</v>
      </c>
      <c r="AB94" s="1">
        <v>17.7</v>
      </c>
      <c r="AC94" s="1">
        <v>-1.1052800000000016</v>
      </c>
      <c r="AD94" s="1">
        <v>1.161</v>
      </c>
      <c r="AE94" s="1">
        <v>1.013E-3</v>
      </c>
      <c r="AF94" s="1">
        <v>1.3221970881899077</v>
      </c>
      <c r="AG94" s="1">
        <v>0.94977824168308356</v>
      </c>
      <c r="AH94" s="1">
        <v>999.62259245739824</v>
      </c>
      <c r="AI94" s="1">
        <v>2.4500000000000002</v>
      </c>
      <c r="AJ94" s="1">
        <v>28.356481481481481</v>
      </c>
      <c r="AK94" s="1">
        <v>6.7000000000000004E-2</v>
      </c>
      <c r="AL94" s="1">
        <v>200</v>
      </c>
      <c r="AM94" s="1">
        <v>30</v>
      </c>
      <c r="AN94" s="1">
        <f>((AA94*(AB94-AC94))/((AA94+(AK94*(1+(AL94/AM94))))*AH94*AI94))</f>
        <v>1.2512529748083723E-3</v>
      </c>
      <c r="AO94" s="1">
        <f>((86400*AD94*AE94*(AF94-AG94))/AM94)/((AA94+(AK94*(1+(AL94/AM94))))*AH94*AI94)</f>
        <v>8.3932686141919102E-4</v>
      </c>
      <c r="AP94" s="1">
        <f>AN94+AO94</f>
        <v>2.0905798362275633E-3</v>
      </c>
      <c r="AQ94" s="1">
        <f>AP94*Z94</f>
        <v>16962.964791150447</v>
      </c>
      <c r="AR94" s="1">
        <v>388000</v>
      </c>
      <c r="AS94" s="1">
        <v>100</v>
      </c>
      <c r="AT94" s="1">
        <v>5</v>
      </c>
      <c r="AU94" s="1">
        <f>((AA94*(AB94-AC94))/((AA94+(AK94*(1+(AS94/AT94))))*AH94*AI94))</f>
        <v>5.0952371745680459E-4</v>
      </c>
      <c r="AV94" s="1">
        <f>((86400*AD94*AE94*(AF94-AG94))/AT94)/((AA94+(AK94*(1+(AS94/AT94))))*AH94*AI94)</f>
        <v>2.050697746347353E-3</v>
      </c>
      <c r="AW94" s="1">
        <f>AU94+AV94</f>
        <v>2.5602214638041575E-3</v>
      </c>
      <c r="AX94" s="1">
        <f>AW94*AR94</f>
        <v>993.36592795601314</v>
      </c>
      <c r="AY94" s="1">
        <v>392000</v>
      </c>
      <c r="AZ94" s="1">
        <v>0</v>
      </c>
      <c r="BA94" s="1">
        <v>0.1</v>
      </c>
      <c r="BB94" s="1">
        <f>AY94*AZ94*BA94</f>
        <v>0</v>
      </c>
      <c r="BC94" s="1">
        <v>30000</v>
      </c>
      <c r="BD94" s="1">
        <f>BC94*W94/E94</f>
        <v>26.298281226926932</v>
      </c>
      <c r="BE94" s="1">
        <f>9325000-E94</f>
        <v>8972196.7526507229</v>
      </c>
      <c r="BF94" s="1">
        <f>AZ94*BE94</f>
        <v>0</v>
      </c>
      <c r="BG94" s="1">
        <f>AVERAGE(BF92:BF94)</f>
        <v>0</v>
      </c>
      <c r="BH94" s="1">
        <f>IF((BD94+BB94+AX94+AQ94)&lt;BG94,BD94+BB94+AX94+AQ94,BG94)</f>
        <v>0</v>
      </c>
      <c r="BI94" s="11">
        <v>177.84000000000023</v>
      </c>
      <c r="BJ94" s="1">
        <v>2836.5963442905158</v>
      </c>
      <c r="BK94" s="1">
        <v>3614.2401857462487</v>
      </c>
    </row>
    <row r="95" spans="1:63">
      <c r="A95" s="8">
        <v>39907</v>
      </c>
      <c r="B95" s="7" t="s">
        <v>151</v>
      </c>
      <c r="C95" s="1">
        <v>22.209166412698412</v>
      </c>
      <c r="D95" s="1">
        <f>1*C95-19.06222222</f>
        <v>3.1469441926984132</v>
      </c>
      <c r="E95" s="1">
        <f>-9018.7*D95^3 + 50694*D95^2 + 41936*D95-0.0000001</f>
        <v>352938.21941067383</v>
      </c>
      <c r="F95" s="1">
        <f>C95-C96</f>
        <v>-8.8903968254072652E-4</v>
      </c>
      <c r="G95" s="1">
        <f>-2254.7*D95^4 + 16898*D95^3 + 20968*D95^2 + 0.8449*D95-0.0000003</f>
        <v>513151.72151713353</v>
      </c>
      <c r="H95" s="1">
        <f>G95-G94</f>
        <v>511.54614823393058</v>
      </c>
      <c r="I95" s="1">
        <v>1032.3625000000002</v>
      </c>
      <c r="J95" s="9">
        <v>1.2999999999999999E-3</v>
      </c>
      <c r="K95" s="1">
        <v>1.1679999999999999</v>
      </c>
      <c r="L95" s="9">
        <v>2453000</v>
      </c>
      <c r="M95" s="1">
        <v>1.3083333333333338</v>
      </c>
      <c r="N95" s="1">
        <v>10.358100019195659</v>
      </c>
      <c r="O95" s="10">
        <v>11.7125</v>
      </c>
      <c r="P95" s="1">
        <f>AVERAGE(Q95:Q96)</f>
        <v>18.374137499999996</v>
      </c>
      <c r="Q95" s="1">
        <f>1.158*O95+2.676</f>
        <v>16.239075</v>
      </c>
      <c r="R95" s="1">
        <f>EXP(2.3026*(((7.5*P95)/(P95+237.3)+0.7858)))</f>
        <v>21.125133785740854</v>
      </c>
      <c r="S95" s="1">
        <f>((0.622/I95)*J95*K95*L95*M95*(N95-R95))</f>
        <v>-31.612321400888419</v>
      </c>
      <c r="T95" s="1">
        <f>IF(S95&lt;0,S95,0)</f>
        <v>-31.612321400888419</v>
      </c>
      <c r="U95" s="9">
        <v>2258000</v>
      </c>
      <c r="V95" s="1">
        <f>(-T95)*E95/U95</f>
        <v>4.941185308532992</v>
      </c>
      <c r="W95" s="1">
        <f>V95*3600*24/1000</f>
        <v>426.91841065725049</v>
      </c>
      <c r="X95" s="1">
        <v>0</v>
      </c>
      <c r="Y95" s="1">
        <f>X95*E95</f>
        <v>0</v>
      </c>
      <c r="Z95" s="1">
        <v>8114000</v>
      </c>
      <c r="AA95" s="1">
        <v>0.1</v>
      </c>
      <c r="AB95" s="1">
        <v>17.3</v>
      </c>
      <c r="AC95" s="1">
        <v>-0.21927666666666581</v>
      </c>
      <c r="AD95" s="1">
        <v>1.161</v>
      </c>
      <c r="AE95" s="1">
        <v>1.013E-3</v>
      </c>
      <c r="AF95" s="1">
        <v>1.3761949543625454</v>
      </c>
      <c r="AG95" s="1">
        <v>1.0355867031578152</v>
      </c>
      <c r="AH95" s="1">
        <v>999.55831845820694</v>
      </c>
      <c r="AI95" s="1">
        <v>2.4500000000000002</v>
      </c>
      <c r="AJ95" s="1">
        <v>28.356481481481481</v>
      </c>
      <c r="AK95" s="1">
        <v>6.7000000000000004E-2</v>
      </c>
      <c r="AL95" s="1">
        <v>200</v>
      </c>
      <c r="AM95" s="1">
        <v>30</v>
      </c>
      <c r="AN95" s="1">
        <f>((AA95*(AB95-AC95))/((AA95+(AK95*(1+(AL95/AM95))))*AH95*AI95))</f>
        <v>1.1657607130338571E-3</v>
      </c>
      <c r="AO95" s="1">
        <f>((86400*AD95*AE95*(AF95-AG95))/AM95)/((AA95+(AK95*(1+(AL95/AM95))))*AH95*AI95)</f>
        <v>7.6768412773791088E-4</v>
      </c>
      <c r="AP95" s="1">
        <f>AN95+AO95</f>
        <v>1.9334448407717681E-3</v>
      </c>
      <c r="AQ95" s="1">
        <f>AP95*Z95</f>
        <v>15687.971438022127</v>
      </c>
      <c r="AR95" s="1">
        <v>388000</v>
      </c>
      <c r="AS95" s="1">
        <v>100</v>
      </c>
      <c r="AT95" s="1">
        <v>5</v>
      </c>
      <c r="AU95" s="1">
        <f>((AA95*(AB95-AC95))/((AA95+(AK95*(1+(AS95/AT95))))*AH95*AI95))</f>
        <v>4.747103456525838E-4</v>
      </c>
      <c r="AV95" s="1">
        <f>((86400*AD95*AE95*(AF95-AG95))/AT95)/((AA95+(AK95*(1+(AS95/AT95))))*AH95*AI95)</f>
        <v>1.8756555795162496E-3</v>
      </c>
      <c r="AW95" s="1">
        <f>AU95+AV95</f>
        <v>2.3503659251688336E-3</v>
      </c>
      <c r="AX95" s="1">
        <f>AW95*AR95</f>
        <v>911.94197896550747</v>
      </c>
      <c r="AY95" s="1">
        <v>392000</v>
      </c>
      <c r="AZ95" s="1">
        <v>0</v>
      </c>
      <c r="BA95" s="1">
        <v>0.1</v>
      </c>
      <c r="BB95" s="1">
        <f>AY95*AZ95*BA95</f>
        <v>0</v>
      </c>
      <c r="BC95" s="1">
        <v>30000</v>
      </c>
      <c r="BD95" s="1">
        <f>BC95*W95/E95</f>
        <v>36.288368942029571</v>
      </c>
      <c r="BE95" s="1">
        <f>9325000-E95</f>
        <v>8972061.7805893254</v>
      </c>
      <c r="BF95" s="1">
        <f>AZ95*BE95</f>
        <v>0</v>
      </c>
      <c r="BG95" s="1">
        <f>AVERAGE(BF93:BF95)</f>
        <v>0</v>
      </c>
      <c r="BH95" s="1">
        <f>IF((BD95+BB95+AX95+AQ95)&lt;BG95,BD95+BB95+AX95+AQ95,BG95)</f>
        <v>0</v>
      </c>
      <c r="BI95" s="11">
        <v>176.84819999999999</v>
      </c>
      <c r="BJ95" s="1">
        <v>2852.6238268550674</v>
      </c>
      <c r="BK95" s="1">
        <v>3614.2401857462487</v>
      </c>
    </row>
    <row r="96" spans="1:63">
      <c r="A96" s="8">
        <v>39908</v>
      </c>
      <c r="B96" s="7" t="s">
        <v>152</v>
      </c>
      <c r="C96" s="1">
        <v>22.210055452380953</v>
      </c>
      <c r="D96" s="1">
        <f>1*C96-19.06222222</f>
        <v>3.1478332323809539</v>
      </c>
      <c r="E96" s="1">
        <f>-9018.7*D96^3 + 50694*D96^2 + 41936*D96-0.0000001</f>
        <v>353020.92162583972</v>
      </c>
      <c r="F96" s="1">
        <f>C96-C97</f>
        <v>7.665440476216645E-4</v>
      </c>
      <c r="G96" s="1">
        <f>-2254.7*D96^4 + 16898*D96^3 + 20968*D96^2 + 0.8449*D96-0.0000003</f>
        <v>513465.53234576975</v>
      </c>
      <c r="H96" s="1">
        <f>G96-G95</f>
        <v>313.81082863622578</v>
      </c>
      <c r="I96" s="1">
        <v>1027.8958333333333</v>
      </c>
      <c r="J96" s="9">
        <v>1.2999999999999999E-3</v>
      </c>
      <c r="K96" s="1">
        <v>1.1679999999999999</v>
      </c>
      <c r="L96" s="9">
        <v>2453000</v>
      </c>
      <c r="M96" s="1">
        <v>1.2</v>
      </c>
      <c r="N96" s="1">
        <v>11.996162121139795</v>
      </c>
      <c r="O96" s="10">
        <v>15.399999999999997</v>
      </c>
      <c r="P96" s="1">
        <f>AVERAGE(Q96:Q97)</f>
        <v>19.865062499999997</v>
      </c>
      <c r="Q96" s="1">
        <f>1.158*O96+2.676</f>
        <v>20.509199999999993</v>
      </c>
      <c r="R96" s="1">
        <f>EXP(2.3026*(((7.5*P96)/(P96+237.3)+0.7858)))</f>
        <v>23.182296983061988</v>
      </c>
      <c r="S96" s="1">
        <f>((0.622/I96)*J96*K96*L96*M96*(N96-R96))</f>
        <v>-30.254244990154533</v>
      </c>
      <c r="T96" s="1">
        <f>IF(S96&lt;0,S96,0)</f>
        <v>-30.254244990154533</v>
      </c>
      <c r="U96" s="9">
        <v>2258000</v>
      </c>
      <c r="V96" s="1">
        <f>(-T96)*E96/U96</f>
        <v>4.7300183567397243</v>
      </c>
      <c r="W96" s="1">
        <f>V96*3600*24/1000</f>
        <v>408.67358602231218</v>
      </c>
      <c r="X96" s="1">
        <v>0</v>
      </c>
      <c r="Y96" s="1">
        <f>X96*E96</f>
        <v>0</v>
      </c>
      <c r="Z96" s="1">
        <v>8114000</v>
      </c>
      <c r="AA96" s="1">
        <v>0.1</v>
      </c>
      <c r="AB96" s="1">
        <v>16.899999999999999</v>
      </c>
      <c r="AC96" s="1">
        <v>1.5574399999999993</v>
      </c>
      <c r="AD96" s="1">
        <v>1.161</v>
      </c>
      <c r="AE96" s="1">
        <v>1.013E-3</v>
      </c>
      <c r="AF96" s="1">
        <v>1.7497618068909826</v>
      </c>
      <c r="AG96" s="1">
        <v>1.199315905139861</v>
      </c>
      <c r="AH96" s="1">
        <v>999.06735575743016</v>
      </c>
      <c r="AI96" s="1">
        <v>2.4500000000000002</v>
      </c>
      <c r="AJ96" s="1">
        <v>28.356481481481481</v>
      </c>
      <c r="AK96" s="1">
        <v>6.7000000000000004E-2</v>
      </c>
      <c r="AL96" s="1">
        <v>200</v>
      </c>
      <c r="AM96" s="1">
        <v>30</v>
      </c>
      <c r="AN96" s="1">
        <f>((AA96*(AB96-AC96))/((AA96+(AK96*(1+(AL96/AM96))))*AH96*AI96))</f>
        <v>1.0214202025111657E-3</v>
      </c>
      <c r="AO96" s="1">
        <f>((86400*AD96*AE96*(AF96-AG96))/AM96)/((AA96+(AK96*(1+(AL96/AM96))))*AH96*AI96)</f>
        <v>1.2412389880211883E-3</v>
      </c>
      <c r="AP96" s="1">
        <f>AN96+AO96</f>
        <v>2.262659190532354E-3</v>
      </c>
      <c r="AQ96" s="1">
        <f>AP96*Z96</f>
        <v>18359.21667197952</v>
      </c>
      <c r="AR96" s="1">
        <v>388000</v>
      </c>
      <c r="AS96" s="1">
        <v>100</v>
      </c>
      <c r="AT96" s="1">
        <v>5</v>
      </c>
      <c r="AU96" s="1">
        <f>((AA96*(AB96-AC96))/((AA96+(AK96*(1+(AS96/AT96))))*AH96*AI96))</f>
        <v>4.159333317458651E-4</v>
      </c>
      <c r="AV96" s="1">
        <f>((86400*AD96*AE96*(AF96-AG96))/AT96)/((AA96+(AK96*(1+(AS96/AT96))))*AH96*AI96)</f>
        <v>3.0326754836722063E-3</v>
      </c>
      <c r="AW96" s="1">
        <f>AU96+AV96</f>
        <v>3.4486088154180713E-3</v>
      </c>
      <c r="AX96" s="1">
        <f>AW96*AR96</f>
        <v>1338.0602203822116</v>
      </c>
      <c r="AY96" s="1">
        <v>392000</v>
      </c>
      <c r="AZ96" s="1">
        <v>0</v>
      </c>
      <c r="BA96" s="1">
        <v>0.1</v>
      </c>
      <c r="BB96" s="1">
        <f>AY96*AZ96*BA96</f>
        <v>0</v>
      </c>
      <c r="BC96" s="1">
        <v>30000</v>
      </c>
      <c r="BD96" s="1">
        <f>BC96*W96/E96</f>
        <v>34.72940788949537</v>
      </c>
      <c r="BE96" s="1">
        <f>9325000-E96</f>
        <v>8971979.0783741605</v>
      </c>
      <c r="BF96" s="1">
        <f>AZ96*BE96</f>
        <v>0</v>
      </c>
      <c r="BG96" s="1">
        <f>AVERAGE(BF94:BF96)</f>
        <v>0</v>
      </c>
      <c r="BH96" s="1">
        <f>IF((BD96+BB96+AX96+AQ96)&lt;BG96,BD96+BB96+AX96+AQ96,BG96)</f>
        <v>0</v>
      </c>
      <c r="BI96" s="11">
        <v>176.84819999999999</v>
      </c>
      <c r="BJ96" s="1">
        <v>1761.9825157336732</v>
      </c>
      <c r="BK96" s="1">
        <v>2307.6187303922111</v>
      </c>
    </row>
    <row r="97" spans="1:63">
      <c r="A97" s="8">
        <v>39909</v>
      </c>
      <c r="B97" s="7" t="s">
        <v>153</v>
      </c>
      <c r="C97" s="1">
        <v>22.209288908333331</v>
      </c>
      <c r="D97" s="1">
        <f>1*C97-19.06222222</f>
        <v>3.1470666883333323</v>
      </c>
      <c r="E97" s="1">
        <f>-9018.7*D97^3 + 50694*D97^2 + 41936*D97-0.0000001</f>
        <v>352949.61770614027</v>
      </c>
      <c r="F97" s="1">
        <f>C97-C98</f>
        <v>-1.3085196969697677E-3</v>
      </c>
      <c r="G97" s="1">
        <f>-2254.7*D97^4 + 16898*D97^3 + 20968*D97^2 + 0.8449*D97-0.0000003</f>
        <v>513194.95532825548</v>
      </c>
      <c r="H97" s="1">
        <f>G97-G96</f>
        <v>-270.57701751426794</v>
      </c>
      <c r="I97" s="1">
        <v>1024.0249999999999</v>
      </c>
      <c r="J97" s="9">
        <v>1.2999999999999999E-3</v>
      </c>
      <c r="K97" s="1">
        <v>1.1679999999999999</v>
      </c>
      <c r="L97" s="9">
        <v>2453000</v>
      </c>
      <c r="M97" s="1">
        <v>1.2625000000000002</v>
      </c>
      <c r="N97" s="1">
        <v>12.428417966915854</v>
      </c>
      <c r="O97" s="10">
        <v>14.2875</v>
      </c>
      <c r="P97" s="1">
        <f>AVERAGE(Q97:Q98)</f>
        <v>20.207637500000001</v>
      </c>
      <c r="Q97" s="1">
        <f>1.158*O97+2.676</f>
        <v>19.220925000000001</v>
      </c>
      <c r="R97" s="1">
        <f>EXP(2.3026*(((7.5*P97)/(P97+237.3)+0.7858)))</f>
        <v>23.67900269704532</v>
      </c>
      <c r="S97" s="1">
        <f>((0.622/I97)*J97*K97*L97*M97*(N97-R97))</f>
        <v>-32.134389253793707</v>
      </c>
      <c r="T97" s="1">
        <f>IF(S97&lt;0,S97,0)</f>
        <v>-32.134389253793707</v>
      </c>
      <c r="U97" s="9">
        <v>2258000</v>
      </c>
      <c r="V97" s="1">
        <f>(-T97)*E97/U97</f>
        <v>5.0229496910304654</v>
      </c>
      <c r="W97" s="1">
        <f>V97*3600*24/1000</f>
        <v>433.98285330503222</v>
      </c>
      <c r="X97" s="1">
        <v>0</v>
      </c>
      <c r="Y97" s="1">
        <f>X97*E97</f>
        <v>0</v>
      </c>
      <c r="Z97" s="1">
        <v>8114000</v>
      </c>
      <c r="AA97" s="1">
        <v>0.1</v>
      </c>
      <c r="AB97" s="1">
        <v>16.5</v>
      </c>
      <c r="AC97" s="1">
        <v>0.58299333333333414</v>
      </c>
      <c r="AD97" s="1">
        <v>1.161</v>
      </c>
      <c r="AE97" s="1">
        <v>1.013E-3</v>
      </c>
      <c r="AF97" s="1">
        <v>1.6286753481695602</v>
      </c>
      <c r="AG97" s="1">
        <v>1.2425435677076937</v>
      </c>
      <c r="AH97" s="1">
        <v>999.23286575113138</v>
      </c>
      <c r="AI97" s="1">
        <v>2.4500000000000002</v>
      </c>
      <c r="AJ97" s="1">
        <v>28.356481481481481</v>
      </c>
      <c r="AK97" s="1">
        <v>6.7000000000000004E-2</v>
      </c>
      <c r="AL97" s="1">
        <v>200</v>
      </c>
      <c r="AM97" s="1">
        <v>30</v>
      </c>
      <c r="AN97" s="1">
        <f>((AA97*(AB97-AC97))/((AA97+(AK97*(1+(AL97/AM97))))*AH97*AI97))</f>
        <v>1.0594880680568188E-3</v>
      </c>
      <c r="AO97" s="1">
        <f>((86400*AD97*AE97*(AF97-AG97))/AM97)/((AA97+(AK97*(1+(AL97/AM97))))*AH97*AI97)</f>
        <v>8.7057135327448854E-4</v>
      </c>
      <c r="AP97" s="1">
        <f>AN97+AO97</f>
        <v>1.9300594213313073E-3</v>
      </c>
      <c r="AQ97" s="1">
        <f>AP97*Z97</f>
        <v>15660.502144682228</v>
      </c>
      <c r="AR97" s="1">
        <v>388000</v>
      </c>
      <c r="AS97" s="1">
        <v>100</v>
      </c>
      <c r="AT97" s="1">
        <v>5</v>
      </c>
      <c r="AU97" s="1">
        <f>((AA97*(AB97-AC97))/((AA97+(AK97*(1+(AS97/AT97))))*AH97*AI97))</f>
        <v>4.3143497750334066E-4</v>
      </c>
      <c r="AV97" s="1">
        <f>((86400*AD97*AE97*(AF97-AG97))/AT97)/((AA97+(AK97*(1+(AS97/AT97))))*AH97*AI97)</f>
        <v>2.1270363123800044E-3</v>
      </c>
      <c r="AW97" s="1">
        <f>AU97+AV97</f>
        <v>2.5584712898833449E-3</v>
      </c>
      <c r="AX97" s="1">
        <f>AW97*AR97</f>
        <v>992.68686047473784</v>
      </c>
      <c r="AY97" s="1">
        <v>392000</v>
      </c>
      <c r="AZ97" s="1">
        <v>0</v>
      </c>
      <c r="BA97" s="1">
        <v>0.1</v>
      </c>
      <c r="BB97" s="1">
        <f>AY97*AZ97*BA97</f>
        <v>0</v>
      </c>
      <c r="BC97" s="1">
        <v>30000</v>
      </c>
      <c r="BD97" s="1">
        <f>BC97*W97/E97</f>
        <v>36.887660294877456</v>
      </c>
      <c r="BE97" s="1">
        <f>9325000-E97</f>
        <v>8972050.3822938595</v>
      </c>
      <c r="BF97" s="1">
        <f>AZ97*BE97</f>
        <v>0</v>
      </c>
      <c r="BG97" s="1">
        <f>AVERAGE(BF95:BF97)</f>
        <v>0</v>
      </c>
      <c r="BH97" s="1">
        <f>IF((BD97+BB97+AX97+AQ97)&lt;BG97,BD97+BB97+AX97+AQ97,BG97)</f>
        <v>0</v>
      </c>
      <c r="BI97" s="11">
        <v>175.46579999999983</v>
      </c>
      <c r="BJ97" s="1">
        <v>1279.6368680716164</v>
      </c>
      <c r="BK97" s="1">
        <v>1267.576903862381</v>
      </c>
    </row>
    <row r="98" spans="1:63">
      <c r="A98" s="8">
        <v>39910</v>
      </c>
      <c r="B98" s="7" t="s">
        <v>154</v>
      </c>
      <c r="C98" s="1">
        <v>22.210597428030301</v>
      </c>
      <c r="D98" s="1">
        <f>1*C98-19.06222222</f>
        <v>3.148375208030302</v>
      </c>
      <c r="E98" s="1">
        <f>-9018.7*D98^3 + 50694*D98^2 + 41936*D98-0.0000001</f>
        <v>353071.31174826151</v>
      </c>
      <c r="F98" s="1">
        <f>C98-C99</f>
        <v>2.9631550595233591E-2</v>
      </c>
      <c r="G98" s="1">
        <f>-2254.7*D98^4 + 16898*D98^3 + 20968*D98^2 + 0.8449*D98-0.0000003</f>
        <v>513656.87351200555</v>
      </c>
      <c r="H98" s="1">
        <f>G98-G97</f>
        <v>461.91818375006551</v>
      </c>
      <c r="I98" s="1">
        <v>1016.3083333333334</v>
      </c>
      <c r="J98" s="9">
        <v>1.2999999999999999E-3</v>
      </c>
      <c r="K98" s="1">
        <v>1.1679999999999999</v>
      </c>
      <c r="L98" s="9">
        <v>2453000</v>
      </c>
      <c r="M98" s="1">
        <v>2.2666666666666666</v>
      </c>
      <c r="N98" s="1">
        <v>14.193864141163754</v>
      </c>
      <c r="O98" s="10">
        <v>15.991666666666667</v>
      </c>
      <c r="P98" s="1">
        <f>AVERAGE(Q98:Q99)</f>
        <v>20.219699999999996</v>
      </c>
      <c r="Q98" s="1">
        <f>1.158*O98+2.676</f>
        <v>21.19435</v>
      </c>
      <c r="R98" s="1">
        <f>EXP(2.3026*(((7.5*P98)/(P98+237.3)+0.7858)))</f>
        <v>23.696660617007559</v>
      </c>
      <c r="S98" s="1">
        <f>((0.622/I98)*J98*K98*L98*M98*(N98-R98))</f>
        <v>-49.100704932852679</v>
      </c>
      <c r="T98" s="1">
        <f>IF(S98&lt;0,S98,0)</f>
        <v>-49.100704932852679</v>
      </c>
      <c r="U98" s="9">
        <v>2258000</v>
      </c>
      <c r="V98" s="1">
        <f>(-T98)*E98/U98</f>
        <v>7.6776130639533351</v>
      </c>
      <c r="W98" s="1">
        <f>V98*3600*24/1000</f>
        <v>663.34576872556818</v>
      </c>
      <c r="X98" s="1">
        <v>0</v>
      </c>
      <c r="Y98" s="1">
        <f>X98*E98</f>
        <v>0</v>
      </c>
      <c r="Z98" s="1">
        <v>8114000</v>
      </c>
      <c r="AA98" s="1">
        <v>0.1</v>
      </c>
      <c r="AB98" s="1">
        <v>8.9</v>
      </c>
      <c r="AC98" s="1">
        <v>0.82582000000000066</v>
      </c>
      <c r="AD98" s="1">
        <v>1.161</v>
      </c>
      <c r="AE98" s="1">
        <v>1.013E-3</v>
      </c>
      <c r="AF98" s="1">
        <v>1.8173190723430772</v>
      </c>
      <c r="AG98" s="1">
        <v>1.4190233089878861</v>
      </c>
      <c r="AH98" s="1">
        <v>998.97342176770439</v>
      </c>
      <c r="AI98" s="1">
        <v>2.4500000000000002</v>
      </c>
      <c r="AJ98" s="1">
        <v>28.356481481481481</v>
      </c>
      <c r="AK98" s="1">
        <v>6.7000000000000004E-2</v>
      </c>
      <c r="AL98" s="1">
        <v>200</v>
      </c>
      <c r="AM98" s="1">
        <v>30</v>
      </c>
      <c r="AN98" s="1">
        <f>((AA98*(AB98-AC98))/((AA98+(AK98*(1+(AL98/AM98))))*AH98*AI98))</f>
        <v>5.3758343149271114E-4</v>
      </c>
      <c r="AO98" s="1">
        <f>((86400*AD98*AE98*(AF98-AG98))/AM98)/((AA98+(AK98*(1+(AL98/AM98))))*AH98*AI98)</f>
        <v>8.98229445431514E-4</v>
      </c>
      <c r="AP98" s="1">
        <f>AN98+AO98</f>
        <v>1.4358128769242251E-3</v>
      </c>
      <c r="AQ98" s="1">
        <f>AP98*Z98</f>
        <v>11650.185683363163</v>
      </c>
      <c r="AR98" s="1">
        <v>388000</v>
      </c>
      <c r="AS98" s="1">
        <v>100</v>
      </c>
      <c r="AT98" s="1">
        <v>5</v>
      </c>
      <c r="AU98" s="1">
        <f>((AA98*(AB98-AC98))/((AA98+(AK98*(1+(AS98/AT98))))*AH98*AI98))</f>
        <v>2.1890977601815557E-4</v>
      </c>
      <c r="AV98" s="1">
        <f>((86400*AD98*AE98*(AF98-AG98))/AT98)/((AA98+(AK98*(1+(AS98/AT98))))*AH98*AI98)</f>
        <v>2.1946123543986956E-3</v>
      </c>
      <c r="AW98" s="1">
        <f>AU98+AV98</f>
        <v>2.4135221304168513E-3</v>
      </c>
      <c r="AX98" s="1">
        <f>AW98*AR98</f>
        <v>936.44658660173832</v>
      </c>
      <c r="AY98" s="1">
        <v>392000</v>
      </c>
      <c r="AZ98" s="1">
        <v>0</v>
      </c>
      <c r="BA98" s="1">
        <v>0.1</v>
      </c>
      <c r="BB98" s="1">
        <f>AY98*AZ98*BA98</f>
        <v>0</v>
      </c>
      <c r="BC98" s="1">
        <v>30000</v>
      </c>
      <c r="BD98" s="1">
        <f>BC98*W98/E98</f>
        <v>56.363608142583772</v>
      </c>
      <c r="BE98" s="1">
        <f>9325000-E98</f>
        <v>8971928.6882517394</v>
      </c>
      <c r="BF98" s="1">
        <f>AZ98*BE98</f>
        <v>0</v>
      </c>
      <c r="BG98" s="1">
        <f>AVERAGE(BF96:BF98)</f>
        <v>0</v>
      </c>
      <c r="BH98" s="1">
        <f>IF((BD98+BB98+AX98+AQ98)&lt;BG98,BD98+BB98+AX98+AQ98,BG98)</f>
        <v>0</v>
      </c>
      <c r="BI98" s="11">
        <v>173.66399999999985</v>
      </c>
      <c r="BJ98" s="1">
        <v>0</v>
      </c>
      <c r="BK98" s="1">
        <v>951.59995247563393</v>
      </c>
    </row>
    <row r="99" spans="1:63">
      <c r="A99" s="8">
        <v>39911</v>
      </c>
      <c r="B99" s="7" t="s">
        <v>155</v>
      </c>
      <c r="C99" s="1">
        <v>22.180965877435067</v>
      </c>
      <c r="D99" s="1">
        <f>1*C99-19.06222222</f>
        <v>3.1187436574350684</v>
      </c>
      <c r="E99" s="1">
        <f>-9018.7*D99^3 + 50694*D99^2 + 41936*D99-0.0000001</f>
        <v>350286.82812730444</v>
      </c>
      <c r="F99" s="1">
        <f>C99-C100</f>
        <v>-1.4947954383114137E-2</v>
      </c>
      <c r="G99" s="1">
        <f>-2254.7*D99^4 + 16898*D99^3 + 20968*D99^2 + 0.8449*D99-0.0000003</f>
        <v>503235.9956847867</v>
      </c>
      <c r="H99" s="1">
        <f>G99-G98</f>
        <v>-10420.87782721885</v>
      </c>
      <c r="I99" s="1">
        <v>1007.8041666666667</v>
      </c>
      <c r="J99" s="9">
        <v>1.2999999999999999E-3</v>
      </c>
      <c r="K99" s="1">
        <v>1.1679999999999999</v>
      </c>
      <c r="L99" s="9">
        <v>2453000</v>
      </c>
      <c r="M99" s="1">
        <v>3.4750000000000001</v>
      </c>
      <c r="N99" s="1">
        <v>12.166520178066961</v>
      </c>
      <c r="O99" s="10">
        <v>14.308333333333325</v>
      </c>
      <c r="P99" s="1">
        <f>AVERAGE(Q99:Q100)</f>
        <v>16.412774999999996</v>
      </c>
      <c r="Q99" s="1">
        <f>1.158*O99+2.676</f>
        <v>19.245049999999992</v>
      </c>
      <c r="R99" s="1">
        <f>EXP(2.3026*(((7.5*P99)/(P99+237.3)+0.7858)))</f>
        <v>18.66319758645983</v>
      </c>
      <c r="S99" s="1">
        <f>((0.622/I99)*J99*K99*L99*M99*(N99-R99))</f>
        <v>-51.897219446298998</v>
      </c>
      <c r="T99" s="1">
        <f>IF(S99&lt;0,S99,0)</f>
        <v>-51.897219446298998</v>
      </c>
      <c r="U99" s="9">
        <v>2258000</v>
      </c>
      <c r="V99" s="1">
        <f>(-T99)*E99/U99</f>
        <v>8.0508912260720731</v>
      </c>
      <c r="W99" s="1">
        <f>V99*3600*24/1000</f>
        <v>695.59700193262711</v>
      </c>
      <c r="X99" s="1">
        <v>2.3999999999999998E-3</v>
      </c>
      <c r="Y99" s="1">
        <f>X99*E99</f>
        <v>840.68838750553061</v>
      </c>
      <c r="Z99" s="1">
        <v>8114000</v>
      </c>
      <c r="AA99" s="1">
        <v>0.1</v>
      </c>
      <c r="AB99" s="1">
        <v>14</v>
      </c>
      <c r="AC99" s="1">
        <v>-0.34592333333333691</v>
      </c>
      <c r="AD99" s="1">
        <v>1.161</v>
      </c>
      <c r="AE99" s="1">
        <v>1.013E-3</v>
      </c>
      <c r="AF99" s="1">
        <v>1.6308735228098235</v>
      </c>
      <c r="AG99" s="1">
        <v>1.2163598357623264</v>
      </c>
      <c r="AH99" s="1">
        <v>999.22990142657216</v>
      </c>
      <c r="AI99" s="1">
        <v>2.4500000000000002</v>
      </c>
      <c r="AJ99" s="1">
        <v>28.356481481481481</v>
      </c>
      <c r="AK99" s="1">
        <v>6.7000000000000004E-2</v>
      </c>
      <c r="AL99" s="1">
        <v>200</v>
      </c>
      <c r="AM99" s="1">
        <v>30</v>
      </c>
      <c r="AN99" s="1">
        <f>((AA99*(AB99-AC99))/((AA99+(AK99*(1+(AL99/AM99))))*AH99*AI99))</f>
        <v>9.5491445129818303E-4</v>
      </c>
      <c r="AO99" s="1">
        <f>((86400*AD99*AE99*(AF99-AG99))/AM99)/((AA99+(AK99*(1+(AL99/AM99))))*AH99*AI99)</f>
        <v>9.3456387245247617E-4</v>
      </c>
      <c r="AP99" s="1">
        <f>AN99+AO99</f>
        <v>1.8894783237506591E-3</v>
      </c>
      <c r="AQ99" s="1">
        <f>AP99*Z99</f>
        <v>15331.227118912848</v>
      </c>
      <c r="AR99" s="1">
        <v>388000</v>
      </c>
      <c r="AS99" s="1">
        <v>100</v>
      </c>
      <c r="AT99" s="1">
        <v>5</v>
      </c>
      <c r="AU99" s="1">
        <f>((AA99*(AB99-AC99))/((AA99+(AK99*(1+(AS99/AT99))))*AH99*AI99))</f>
        <v>3.8885147198406436E-4</v>
      </c>
      <c r="AV99" s="1">
        <f>((86400*AD99*AE99*(AF99-AG99))/AT99)/((AA99+(AK99*(1+(AS99/AT99))))*AH99*AI99)</f>
        <v>2.2833869796748622E-3</v>
      </c>
      <c r="AW99" s="1">
        <f>AU99+AV99</f>
        <v>2.6722384516589264E-3</v>
      </c>
      <c r="AX99" s="1">
        <f>AW99*AR99</f>
        <v>1036.8285192436633</v>
      </c>
      <c r="AY99" s="1">
        <v>392000</v>
      </c>
      <c r="AZ99" s="1">
        <v>2.3999999999999998E-3</v>
      </c>
      <c r="BA99" s="1">
        <v>0.1</v>
      </c>
      <c r="BB99" s="1">
        <f>AY99*AZ99*BA99</f>
        <v>94.08</v>
      </c>
      <c r="BC99" s="1">
        <v>30000</v>
      </c>
      <c r="BD99" s="1">
        <f>BC99*W99/E99</f>
        <v>59.573778921526575</v>
      </c>
      <c r="BE99" s="1">
        <f>9325000-E99</f>
        <v>8974713.1718726959</v>
      </c>
      <c r="BF99" s="1">
        <f>AZ99*BE99</f>
        <v>21539.311612494468</v>
      </c>
      <c r="BG99" s="1">
        <f>AVERAGE(BF97:BF99)</f>
        <v>7179.770537498156</v>
      </c>
      <c r="BH99" s="1">
        <f>IF((BD99+BB99+AX99+AQ99)&lt;BG99,BD99+BB99+AX99+AQ99,BG99)</f>
        <v>7179.770537498156</v>
      </c>
      <c r="BI99" s="11">
        <v>222.68340000000012</v>
      </c>
      <c r="BJ99" s="1">
        <v>11459.501433495176</v>
      </c>
      <c r="BK99" s="1">
        <v>670.84882070342201</v>
      </c>
    </row>
    <row r="100" spans="1:63">
      <c r="A100" s="8">
        <v>39912</v>
      </c>
      <c r="B100" s="7" t="s">
        <v>156</v>
      </c>
      <c r="C100" s="1">
        <v>22.195913831818181</v>
      </c>
      <c r="D100" s="1">
        <f>1*C100-19.06222222</f>
        <v>3.1336916118181826</v>
      </c>
      <c r="E100" s="1">
        <f>-9018.7*D100^3 + 50694*D100^2 + 41936*D100-0.0000001</f>
        <v>351698.97304174723</v>
      </c>
      <c r="F100" s="1">
        <f>C100-C101</f>
        <v>-2.2486162626265127E-2</v>
      </c>
      <c r="G100" s="1">
        <f>-2254.7*D100^4 + 16898*D100^3 + 20968*D100^2 + 0.8449*D100-0.0000003</f>
        <v>508482.60737487581</v>
      </c>
      <c r="H100" s="1">
        <f>G100-G99</f>
        <v>5246.6116900891066</v>
      </c>
      <c r="I100" s="1">
        <v>1010.0875000000003</v>
      </c>
      <c r="J100" s="9">
        <v>1.2999999999999999E-3</v>
      </c>
      <c r="K100" s="1">
        <v>1.1679999999999999</v>
      </c>
      <c r="L100" s="9">
        <v>2453000</v>
      </c>
      <c r="M100" s="1">
        <v>1.7791666666666668</v>
      </c>
      <c r="N100" s="1">
        <v>9.8171262618470649</v>
      </c>
      <c r="O100" s="10">
        <v>9.4166666666666661</v>
      </c>
      <c r="P100" s="1">
        <f>AVERAGE(Q100:Q101)</f>
        <v>13.025625</v>
      </c>
      <c r="Q100" s="1">
        <f>1.158*O100+2.676</f>
        <v>13.580499999999999</v>
      </c>
      <c r="R100" s="1">
        <f>EXP(2.3026*(((7.5*P100)/(P100+237.3)+0.7858)))</f>
        <v>14.999198396374645</v>
      </c>
      <c r="S100" s="1">
        <f>((0.622/I100)*J100*K100*L100*M100*(N100-R100))</f>
        <v>-21.146340389311074</v>
      </c>
      <c r="T100" s="1">
        <f>IF(S100&lt;0,S100,0)</f>
        <v>-21.146340389311074</v>
      </c>
      <c r="U100" s="9">
        <v>2258000</v>
      </c>
      <c r="V100" s="1">
        <f>(-T100)*E100/U100</f>
        <v>3.2936874218387628</v>
      </c>
      <c r="W100" s="1">
        <f>V100*3600*24/1000</f>
        <v>284.57459324686909</v>
      </c>
      <c r="X100" s="1">
        <v>6.7999999999999996E-3</v>
      </c>
      <c r="Y100" s="1">
        <f>X100*E100</f>
        <v>2391.5530166838812</v>
      </c>
      <c r="Z100" s="1">
        <v>8114000</v>
      </c>
      <c r="AA100" s="1">
        <v>0.1</v>
      </c>
      <c r="AB100" s="1">
        <v>9.1</v>
      </c>
      <c r="AC100" s="1">
        <v>-2.0519899999999991</v>
      </c>
      <c r="AD100" s="1">
        <v>1.161</v>
      </c>
      <c r="AE100" s="1">
        <v>1.013E-3</v>
      </c>
      <c r="AF100" s="1">
        <v>1.1807792474355401</v>
      </c>
      <c r="AG100" s="1">
        <v>0.98152274943079276</v>
      </c>
      <c r="AH100" s="1">
        <v>999.77706530506691</v>
      </c>
      <c r="AI100" s="1">
        <v>2.4500000000000002</v>
      </c>
      <c r="AJ100" s="1">
        <v>28.356481481481481</v>
      </c>
      <c r="AK100" s="1">
        <v>6.7000000000000004E-2</v>
      </c>
      <c r="AL100" s="1">
        <v>200</v>
      </c>
      <c r="AM100" s="1">
        <v>30</v>
      </c>
      <c r="AN100" s="1">
        <f>((AA100*(AB100-AC100))/((AA100+(AK100*(1+(AL100/AM100))))*AH100*AI100))</f>
        <v>7.4190890398062365E-4</v>
      </c>
      <c r="AO100" s="1">
        <f>((86400*AD100*AE100*(AF100-AG100))/AM100)/((AA100+(AK100*(1+(AL100/AM100))))*AH100*AI100)</f>
        <v>4.4899846678233331E-4</v>
      </c>
      <c r="AP100" s="1">
        <f>AN100+AO100</f>
        <v>1.190907370762957E-3</v>
      </c>
      <c r="AQ100" s="1">
        <f>AP100*Z100</f>
        <v>9663.0224063706319</v>
      </c>
      <c r="AR100" s="1">
        <v>388000</v>
      </c>
      <c r="AS100" s="1">
        <v>100</v>
      </c>
      <c r="AT100" s="1">
        <v>5</v>
      </c>
      <c r="AU100" s="1">
        <f>((AA100*(AB100-AC100))/((AA100+(AK100*(1+(AS100/AT100))))*AH100*AI100))</f>
        <v>3.02113313919117E-4</v>
      </c>
      <c r="AV100" s="1">
        <f>((86400*AD100*AE100*(AF100-AG100))/AT100)/((AA100+(AK100*(1+(AS100/AT100))))*AH100*AI100)</f>
        <v>1.0970221331735575E-3</v>
      </c>
      <c r="AW100" s="1">
        <f>AU100+AV100</f>
        <v>1.3991354470926744E-3</v>
      </c>
      <c r="AX100" s="1">
        <f>AW100*AR100</f>
        <v>542.86455347195772</v>
      </c>
      <c r="AY100" s="1">
        <v>392000</v>
      </c>
      <c r="AZ100" s="1">
        <v>6.7999999999999996E-3</v>
      </c>
      <c r="BA100" s="1">
        <v>0.1</v>
      </c>
      <c r="BB100" s="1">
        <f>AY100*AZ100*BA100</f>
        <v>266.56</v>
      </c>
      <c r="BC100" s="1">
        <v>30000</v>
      </c>
      <c r="BD100" s="1">
        <f>BC100*W100/E100</f>
        <v>24.274275593044418</v>
      </c>
      <c r="BE100" s="1">
        <f>9325000-E100</f>
        <v>8973301.0269582532</v>
      </c>
      <c r="BF100" s="1">
        <f>AZ100*BE100</f>
        <v>61018.44698331612</v>
      </c>
      <c r="BG100" s="1">
        <f>AVERAGE(BF98:BF100)</f>
        <v>27519.252865270199</v>
      </c>
      <c r="BH100" s="1">
        <f>IF((BD100+BB100+AX100+AQ100)&lt;BG100,BD100+BB100+AX100+AQ100,BG100)</f>
        <v>10496.721235435634</v>
      </c>
      <c r="BI100" s="11">
        <v>250.98660000000012</v>
      </c>
      <c r="BJ100" s="1">
        <v>0</v>
      </c>
      <c r="BK100" s="1">
        <v>2888.6466666520946</v>
      </c>
    </row>
    <row r="101" spans="1:63">
      <c r="A101" s="8">
        <v>39913</v>
      </c>
      <c r="B101" s="7" t="s">
        <v>157</v>
      </c>
      <c r="C101" s="1">
        <v>22.218399994444447</v>
      </c>
      <c r="D101" s="1">
        <f>1*C101-19.06222222</f>
        <v>3.1561777744444477</v>
      </c>
      <c r="E101" s="1">
        <f>-9018.7*D101^3 + 50694*D101^2 + 41936*D101-0.0000001</f>
        <v>353794.50465901883</v>
      </c>
      <c r="F101" s="1">
        <f>C101-C102</f>
        <v>-8.336227777775207E-3</v>
      </c>
      <c r="G101" s="1">
        <f>-2254.7*D101^4 + 16898*D101^3 + 20968*D101^2 + 0.8449*D101-0.0000003</f>
        <v>516414.54214187886</v>
      </c>
      <c r="H101" s="1">
        <f>G101-G100</f>
        <v>7931.9347670030547</v>
      </c>
      <c r="I101" s="1">
        <v>1024.4750000000001</v>
      </c>
      <c r="J101" s="9">
        <v>1.2999999999999999E-3</v>
      </c>
      <c r="K101" s="1">
        <v>1.1679999999999999</v>
      </c>
      <c r="L101" s="9">
        <v>2453000</v>
      </c>
      <c r="M101" s="1">
        <v>1.5374999999999999</v>
      </c>
      <c r="N101" s="1">
        <v>8.763146368918262</v>
      </c>
      <c r="O101" s="10">
        <v>8.4583333333333339</v>
      </c>
      <c r="P101" s="1">
        <f>AVERAGE(Q101:Q102)</f>
        <v>15.037649999999999</v>
      </c>
      <c r="Q101" s="1">
        <f>1.158*O101+2.676</f>
        <v>12.470750000000001</v>
      </c>
      <c r="R101" s="1">
        <f>EXP(2.3026*(((7.5*P101)/(P101+237.3)+0.7858)))</f>
        <v>17.090636130029473</v>
      </c>
      <c r="S101" s="1">
        <f>((0.622/I101)*J101*K101*L101*M101*(N101-R101))</f>
        <v>-28.953561644956476</v>
      </c>
      <c r="T101" s="1">
        <f>IF(S101&lt;0,S101,0)</f>
        <v>-28.953561644956476</v>
      </c>
      <c r="U101" s="9">
        <v>2258000</v>
      </c>
      <c r="V101" s="1">
        <f>(-T101)*E101/U101</f>
        <v>4.536585916869682</v>
      </c>
      <c r="W101" s="1">
        <f>V101*3600*24/1000</f>
        <v>391.96102321754051</v>
      </c>
      <c r="X101" s="1">
        <v>2E-3</v>
      </c>
      <c r="Y101" s="1">
        <f>X101*E101</f>
        <v>707.58900931803771</v>
      </c>
      <c r="Z101" s="1">
        <v>8114000</v>
      </c>
      <c r="AA101" s="1">
        <v>0.1</v>
      </c>
      <c r="AB101" s="1">
        <v>13.4</v>
      </c>
      <c r="AC101" s="1">
        <v>-1.801313333333332</v>
      </c>
      <c r="AD101" s="1">
        <v>1.161</v>
      </c>
      <c r="AE101" s="1">
        <v>1.013E-3</v>
      </c>
      <c r="AF101" s="1">
        <v>1.1067200348270447</v>
      </c>
      <c r="AG101" s="1">
        <v>0.87615336090474383</v>
      </c>
      <c r="AH101" s="1">
        <v>999.84740765447532</v>
      </c>
      <c r="AI101" s="1">
        <v>2.4500000000000002</v>
      </c>
      <c r="AJ101" s="1">
        <v>28.356481481481481</v>
      </c>
      <c r="AK101" s="1">
        <v>6.7000000000000004E-2</v>
      </c>
      <c r="AL101" s="1">
        <v>200</v>
      </c>
      <c r="AM101" s="1">
        <v>30</v>
      </c>
      <c r="AN101" s="1">
        <f>((AA101*(AB101-AC101))/((AA101+(AK101*(1+(AL101/AM101))))*AH101*AI101))</f>
        <v>1.0112272583487963E-3</v>
      </c>
      <c r="AO101" s="1">
        <f>((86400*AD101*AE101*(AF101-AG101))/AM101)/((AA101+(AK101*(1+(AL101/AM101))))*AH101*AI101)</f>
        <v>5.1951530253812933E-4</v>
      </c>
      <c r="AP101" s="1">
        <f>AN101+AO101</f>
        <v>1.5307425608869257E-3</v>
      </c>
      <c r="AQ101" s="1">
        <f>AP101*Z101</f>
        <v>12420.445139036516</v>
      </c>
      <c r="AR101" s="1">
        <v>388000</v>
      </c>
      <c r="AS101" s="1">
        <v>100</v>
      </c>
      <c r="AT101" s="1">
        <v>5</v>
      </c>
      <c r="AU101" s="1">
        <f>((AA101*(AB101-AC101))/((AA101+(AK101*(1+(AS101/AT101))))*AH101*AI101))</f>
        <v>4.1178265485957398E-4</v>
      </c>
      <c r="AV101" s="1">
        <f>((86400*AD101*AE101*(AF101-AG101))/AT101)/((AA101+(AK101*(1+(AS101/AT101))))*AH101*AI101)</f>
        <v>1.2693134332749784E-3</v>
      </c>
      <c r="AW101" s="1">
        <f>AU101+AV101</f>
        <v>1.6810960881345524E-3</v>
      </c>
      <c r="AX101" s="1">
        <f>AW101*AR101</f>
        <v>652.26528219620627</v>
      </c>
      <c r="AY101" s="1">
        <v>392000</v>
      </c>
      <c r="AZ101" s="1">
        <v>2E-3</v>
      </c>
      <c r="BA101" s="1">
        <v>0.1</v>
      </c>
      <c r="BB101" s="1">
        <f>AY101*AZ101*BA101</f>
        <v>78.400000000000006</v>
      </c>
      <c r="BC101" s="1">
        <v>30000</v>
      </c>
      <c r="BD101" s="1">
        <f>BC101*W101/E101</f>
        <v>33.236329399347731</v>
      </c>
      <c r="BE101" s="1">
        <f>9325000-E101</f>
        <v>8971205.4953409806</v>
      </c>
      <c r="BF101" s="1">
        <f>AZ101*BE101</f>
        <v>17942.410990681961</v>
      </c>
      <c r="BG101" s="1">
        <f>AVERAGE(BF99:BF101)</f>
        <v>33500.05652883085</v>
      </c>
      <c r="BH101" s="1">
        <f>IF((BD101+BB101+AX101+AQ101)&lt;BG101,BD101+BB101+AX101+AQ101,BG101)</f>
        <v>13184.34675063207</v>
      </c>
      <c r="BI101" s="11">
        <v>182.96190000000033</v>
      </c>
      <c r="BJ101" s="1">
        <v>0</v>
      </c>
      <c r="BK101" s="1">
        <v>7433.3448809025576</v>
      </c>
    </row>
    <row r="102" spans="1:63">
      <c r="A102" s="8">
        <v>39914</v>
      </c>
      <c r="B102" s="7" t="s">
        <v>158</v>
      </c>
      <c r="C102" s="1">
        <v>22.226736222222222</v>
      </c>
      <c r="D102" s="1">
        <f>1*C102-19.06222222</f>
        <v>3.1645140022222229</v>
      </c>
      <c r="E102" s="1">
        <f>-9018.7*D102^3 + 50694*D102^2 + 41936*D102-0.0000001</f>
        <v>354562.49174579309</v>
      </c>
      <c r="F102" s="1">
        <f>C102-C103</f>
        <v>-6.7802055555574725E-3</v>
      </c>
      <c r="G102" s="1">
        <f>-2254.7*D102^4 + 16898*D102^3 + 20968*D102^2 + 0.8449*D102-0.0000003</f>
        <v>519367.03886813298</v>
      </c>
      <c r="H102" s="1">
        <f>G102-G101</f>
        <v>2952.4967262541177</v>
      </c>
      <c r="I102" s="1">
        <v>1028.8541666666663</v>
      </c>
      <c r="J102" s="9">
        <v>1.2999999999999999E-3</v>
      </c>
      <c r="K102" s="1">
        <v>1.1679999999999999</v>
      </c>
      <c r="L102" s="9">
        <v>2453000</v>
      </c>
      <c r="M102" s="1">
        <v>2.0249999999999999</v>
      </c>
      <c r="N102" s="1">
        <v>11.962198826513781</v>
      </c>
      <c r="O102" s="10">
        <v>12.891666666666667</v>
      </c>
      <c r="P102" s="1">
        <f>AVERAGE(Q102:Q103)</f>
        <v>18.994149999999998</v>
      </c>
      <c r="Q102" s="1">
        <f>1.158*O102+2.676</f>
        <v>17.60455</v>
      </c>
      <c r="R102" s="1">
        <f>EXP(2.3026*(((7.5*P102)/(P102+237.3)+0.7858)))</f>
        <v>21.960350209392029</v>
      </c>
      <c r="S102" s="1">
        <f>((0.622/I102)*J102*K102*L102*M102*(N102-R102))</f>
        <v>-45.589522446371866</v>
      </c>
      <c r="T102" s="1">
        <f>IF(S102&lt;0,S102,0)</f>
        <v>-45.589522446371866</v>
      </c>
      <c r="U102" s="9">
        <v>2258000</v>
      </c>
      <c r="V102" s="1">
        <f>(-T102)*E102/U102</f>
        <v>7.1586956049983943</v>
      </c>
      <c r="W102" s="1">
        <f>V102*3600*24/1000</f>
        <v>618.51130027186127</v>
      </c>
      <c r="X102" s="1">
        <v>0</v>
      </c>
      <c r="Y102" s="1">
        <f>X102*E102</f>
        <v>0</v>
      </c>
      <c r="Z102" s="1">
        <v>8114000</v>
      </c>
      <c r="AA102" s="1">
        <v>0.1</v>
      </c>
      <c r="AB102" s="1">
        <v>12.4</v>
      </c>
      <c r="AC102" s="1">
        <v>0.81535333333333504</v>
      </c>
      <c r="AD102" s="1">
        <v>1.161</v>
      </c>
      <c r="AE102" s="1">
        <v>1.013E-3</v>
      </c>
      <c r="AF102" s="1">
        <v>1.4871899368405765</v>
      </c>
      <c r="AG102" s="1">
        <v>1.195948574209297</v>
      </c>
      <c r="AH102" s="1">
        <v>999.41948443484318</v>
      </c>
      <c r="AI102" s="1">
        <v>2.4500000000000002</v>
      </c>
      <c r="AJ102" s="1">
        <v>28.356481481481481</v>
      </c>
      <c r="AK102" s="1">
        <v>6.7000000000000004E-2</v>
      </c>
      <c r="AL102" s="1">
        <v>200</v>
      </c>
      <c r="AM102" s="1">
        <v>30</v>
      </c>
      <c r="AN102" s="1">
        <f>((AA102*(AB102-AC102))/((AA102+(AK102*(1+(AL102/AM102))))*AH102*AI102))</f>
        <v>7.7096801698151908E-4</v>
      </c>
      <c r="AO102" s="1">
        <f>((86400*AD102*AE102*(AF102-AG102))/AM102)/((AA102+(AK102*(1+(AL102/AM102))))*AH102*AI102)</f>
        <v>6.5650914026098989E-4</v>
      </c>
      <c r="AP102" s="1">
        <f>AN102+AO102</f>
        <v>1.4274771572425089E-3</v>
      </c>
      <c r="AQ102" s="1">
        <f>AP102*Z102</f>
        <v>11582.549653865717</v>
      </c>
      <c r="AR102" s="1">
        <v>388000</v>
      </c>
      <c r="AS102" s="1">
        <v>100</v>
      </c>
      <c r="AT102" s="1">
        <v>5</v>
      </c>
      <c r="AU102" s="1">
        <f>((AA102*(AB102-AC102))/((AA102+(AK102*(1+(AS102/AT102))))*AH102*AI102))</f>
        <v>3.1394649839924278E-4</v>
      </c>
      <c r="AV102" s="1">
        <f>((86400*AD102*AE102*(AF102-AG102))/AT102)/((AA102+(AK102*(1+(AS102/AT102))))*AH102*AI102)</f>
        <v>1.6040256499276475E-3</v>
      </c>
      <c r="AW102" s="1">
        <f>AU102+AV102</f>
        <v>1.9179721483268903E-3</v>
      </c>
      <c r="AX102" s="1">
        <f>AW102*AR102</f>
        <v>744.17319355083339</v>
      </c>
      <c r="AY102" s="1">
        <v>392000</v>
      </c>
      <c r="AZ102" s="1">
        <v>0</v>
      </c>
      <c r="BA102" s="1">
        <v>0.1</v>
      </c>
      <c r="BB102" s="1">
        <f>AY102*AZ102*BA102</f>
        <v>0</v>
      </c>
      <c r="BC102" s="1">
        <v>30000</v>
      </c>
      <c r="BD102" s="1">
        <f>BC102*W102/E102</f>
        <v>52.333056767491534</v>
      </c>
      <c r="BE102" s="1">
        <f>9325000-E102</f>
        <v>8970437.5082542077</v>
      </c>
      <c r="BF102" s="1">
        <f>AZ102*BE102</f>
        <v>0</v>
      </c>
      <c r="BG102" s="1">
        <f>AVERAGE(BF100:BF102)</f>
        <v>26320.285991332694</v>
      </c>
      <c r="BH102" s="1">
        <f>IF((BD102+BB102+AX102+AQ102)&lt;BG102,BD102+BB102+AX102+AQ102,BG102)</f>
        <v>12379.055904184042</v>
      </c>
      <c r="BI102" s="11">
        <v>175.22999999999985</v>
      </c>
      <c r="BJ102" s="1">
        <v>0</v>
      </c>
      <c r="BK102" s="1">
        <v>3395.7780265259789</v>
      </c>
    </row>
    <row r="103" spans="1:63">
      <c r="A103" s="8">
        <v>39915</v>
      </c>
      <c r="B103" s="7" t="s">
        <v>159</v>
      </c>
      <c r="C103" s="1">
        <v>22.233516427777779</v>
      </c>
      <c r="D103" s="1">
        <f>1*C103-19.06222222</f>
        <v>3.1712942077777804</v>
      </c>
      <c r="E103" s="1">
        <f>-9018.7*D103^3 + 50694*D103^2 + 41936*D103-0.0000001</f>
        <v>355183.5498713915</v>
      </c>
      <c r="F103" s="1">
        <f>C103-C104</f>
        <v>-1.4960308760681329E-2</v>
      </c>
      <c r="G103" s="1">
        <f>-2254.7*D103^4 + 16898*D103^3 + 20968*D103^2 + 0.8449*D103-0.0000003</f>
        <v>521773.13688747247</v>
      </c>
      <c r="H103" s="1">
        <f>G103-G102</f>
        <v>2406.0980193394935</v>
      </c>
      <c r="I103" s="1">
        <v>1029.2916666666665</v>
      </c>
      <c r="J103" s="9">
        <v>1.2999999999999999E-3</v>
      </c>
      <c r="K103" s="1">
        <v>1.1679999999999999</v>
      </c>
      <c r="L103" s="9">
        <v>2453000</v>
      </c>
      <c r="M103" s="1">
        <v>2.4291666666666667</v>
      </c>
      <c r="N103" s="1">
        <v>12.499598001413755</v>
      </c>
      <c r="O103" s="10">
        <v>15.291666666666666</v>
      </c>
      <c r="P103" s="1">
        <f>AVERAGE(Q103:Q104)</f>
        <v>19.618987499999996</v>
      </c>
      <c r="Q103" s="1">
        <f>1.158*O103+2.676</f>
        <v>20.383749999999999</v>
      </c>
      <c r="R103" s="1">
        <f>EXP(2.3026*(((7.5*P103)/(P103+237.3)+0.7858)))</f>
        <v>22.831154631629666</v>
      </c>
      <c r="S103" s="1">
        <f>((0.622/I103)*J103*K103*L103*M103*(N103-R103))</f>
        <v>-56.488331208379947</v>
      </c>
      <c r="T103" s="1">
        <f>IF(S103&lt;0,S103,0)</f>
        <v>-56.488331208379947</v>
      </c>
      <c r="U103" s="9">
        <v>2258000</v>
      </c>
      <c r="V103" s="1">
        <f>(-T103)*E103/U103</f>
        <v>8.8856182484071287</v>
      </c>
      <c r="W103" s="1">
        <f>V103*3600*24/1000</f>
        <v>767.71741666237585</v>
      </c>
      <c r="X103" s="1">
        <v>0</v>
      </c>
      <c r="Y103" s="1">
        <f>X103*E103</f>
        <v>0</v>
      </c>
      <c r="Z103" s="1">
        <v>8114000</v>
      </c>
      <c r="AA103" s="1">
        <v>0.1</v>
      </c>
      <c r="AB103" s="1">
        <v>13.3</v>
      </c>
      <c r="AC103" s="1">
        <v>1.8976066666666669</v>
      </c>
      <c r="AD103" s="1">
        <v>1.161</v>
      </c>
      <c r="AE103" s="1">
        <v>1.013E-3</v>
      </c>
      <c r="AF103" s="1">
        <v>1.7376335785863892</v>
      </c>
      <c r="AG103" s="1">
        <v>1.249648148600045</v>
      </c>
      <c r="AH103" s="1">
        <v>999.08411401290925</v>
      </c>
      <c r="AI103" s="1">
        <v>2.4500000000000002</v>
      </c>
      <c r="AJ103" s="1">
        <v>28.356481481481481</v>
      </c>
      <c r="AK103" s="1">
        <v>6.7000000000000004E-2</v>
      </c>
      <c r="AL103" s="1">
        <v>200</v>
      </c>
      <c r="AM103" s="1">
        <v>30</v>
      </c>
      <c r="AN103" s="1">
        <f>((AA103*(AB103-AC103))/((AA103+(AK103*(1+(AL103/AM103))))*AH103*AI103))</f>
        <v>7.5909362918822102E-4</v>
      </c>
      <c r="AO103" s="1">
        <f>((86400*AD103*AE103*(AF103-AG103))/AM103)/((AA103+(AK103*(1+(AL103/AM103))))*AH103*AI103)</f>
        <v>1.1003740412421641E-3</v>
      </c>
      <c r="AP103" s="1">
        <f>AN103+AO103</f>
        <v>1.8594676704303851E-3</v>
      </c>
      <c r="AQ103" s="1">
        <f>AP103*Z103</f>
        <v>15087.720677872145</v>
      </c>
      <c r="AR103" s="1">
        <v>388000</v>
      </c>
      <c r="AS103" s="1">
        <v>100</v>
      </c>
      <c r="AT103" s="1">
        <v>5</v>
      </c>
      <c r="AU103" s="1">
        <f>((AA103*(AB103-AC103))/((AA103+(AK103*(1+(AS103/AT103))))*AH103*AI103))</f>
        <v>3.091111195168137E-4</v>
      </c>
      <c r="AV103" s="1">
        <f>((86400*AD103*AE103*(AF103-AG103))/AT103)/((AA103+(AK103*(1+(AS103/AT103))))*AH103*AI103)</f>
        <v>2.6885051226633364E-3</v>
      </c>
      <c r="AW103" s="1">
        <f>AU103+AV103</f>
        <v>2.9976162421801499E-3</v>
      </c>
      <c r="AX103" s="1">
        <f>AW103*AR103</f>
        <v>1163.0751019658981</v>
      </c>
      <c r="AY103" s="1">
        <v>392000</v>
      </c>
      <c r="AZ103" s="1">
        <v>0</v>
      </c>
      <c r="BA103" s="1">
        <v>0.1</v>
      </c>
      <c r="BB103" s="1">
        <f>AY103*AZ103*BA103</f>
        <v>0</v>
      </c>
      <c r="BC103" s="1">
        <v>30000</v>
      </c>
      <c r="BD103" s="1">
        <f>BC103*W103/E103</f>
        <v>64.844001103685031</v>
      </c>
      <c r="BE103" s="1">
        <f>9325000-E103</f>
        <v>8969816.4501286093</v>
      </c>
      <c r="BF103" s="1">
        <f>AZ103*BE103</f>
        <v>0</v>
      </c>
      <c r="BG103" s="1">
        <f>AVERAGE(BF101:BF103)</f>
        <v>5980.8036635606541</v>
      </c>
      <c r="BH103" s="1">
        <f>IF((BD103+BB103+AX103+AQ103)&lt;BG103,BD103+BB103+AX103+AQ103,BG103)</f>
        <v>5980.8036635606541</v>
      </c>
      <c r="BI103" s="11">
        <v>172.3032</v>
      </c>
      <c r="BJ103" s="1">
        <v>0</v>
      </c>
      <c r="BK103" s="1">
        <v>3001.5122360018695</v>
      </c>
    </row>
    <row r="104" spans="1:63">
      <c r="A104" s="8">
        <v>39916</v>
      </c>
      <c r="B104" s="7" t="s">
        <v>160</v>
      </c>
      <c r="C104" s="1">
        <v>22.248476736538461</v>
      </c>
      <c r="D104" s="1">
        <f>1*C104-19.06222222</f>
        <v>3.1862545165384617</v>
      </c>
      <c r="E104" s="1">
        <f>-9018.7*D104^3 + 50694*D104^2 + 41936*D104-0.0000001</f>
        <v>356542.45198357757</v>
      </c>
      <c r="F104" s="1">
        <f>C104-C105</f>
        <v>-1.5752534294872333E-2</v>
      </c>
      <c r="G104" s="1">
        <f>-2254.7*D104^4 + 16898*D104^3 + 20968*D104^2 + 0.8449*D104-0.0000003</f>
        <v>527096.94154995761</v>
      </c>
      <c r="H104" s="1">
        <f>G104-G103</f>
        <v>5323.8046624851413</v>
      </c>
      <c r="I104" s="1">
        <v>1029.3249999999998</v>
      </c>
      <c r="J104" s="9">
        <v>1.2999999999999999E-3</v>
      </c>
      <c r="K104" s="1">
        <v>1.1679999999999999</v>
      </c>
      <c r="L104" s="9">
        <v>2453000</v>
      </c>
      <c r="M104" s="1">
        <v>1.5625000000000002</v>
      </c>
      <c r="N104" s="1">
        <v>12.667931240156287</v>
      </c>
      <c r="O104" s="10">
        <v>13.97083333333333</v>
      </c>
      <c r="P104" s="1">
        <f>AVERAGE(Q104:Q105)</f>
        <v>19.457349999999995</v>
      </c>
      <c r="Q104" s="1">
        <f>1.158*O104+2.676</f>
        <v>18.854224999999992</v>
      </c>
      <c r="R104" s="1">
        <f>EXP(2.3026*(((7.5*P104)/(P104+237.3)+0.7858)))</f>
        <v>22.603041783778504</v>
      </c>
      <c r="S104" s="1">
        <f>((0.622/I104)*J104*K104*L104*M104*(N104-R104))</f>
        <v>-34.939311019701222</v>
      </c>
      <c r="T104" s="1">
        <f>IF(S104&lt;0,S104,0)</f>
        <v>-34.939311019701222</v>
      </c>
      <c r="U104" s="9">
        <v>2258000</v>
      </c>
      <c r="V104" s="1">
        <f>(-T104)*E104/U104</f>
        <v>5.516983003357443</v>
      </c>
      <c r="W104" s="1">
        <f>V104*3600*24/1000</f>
        <v>476.66733149008314</v>
      </c>
      <c r="X104" s="1">
        <v>0</v>
      </c>
      <c r="Y104" s="1">
        <f>X104*E104</f>
        <v>0</v>
      </c>
      <c r="Z104" s="1">
        <v>8114000</v>
      </c>
      <c r="AA104" s="1">
        <v>0.1</v>
      </c>
      <c r="AB104" s="1">
        <v>10</v>
      </c>
      <c r="AC104" s="1">
        <v>0.66201666666666548</v>
      </c>
      <c r="AD104" s="1">
        <v>1.161</v>
      </c>
      <c r="AE104" s="1">
        <v>1.013E-3</v>
      </c>
      <c r="AF104" s="1">
        <v>1.5955816206632787</v>
      </c>
      <c r="AG104" s="1">
        <v>1.2664929114014774</v>
      </c>
      <c r="AH104" s="1">
        <v>999.277281157007</v>
      </c>
      <c r="AI104" s="1">
        <v>2.4500000000000002</v>
      </c>
      <c r="AJ104" s="1">
        <v>28.356481481481481</v>
      </c>
      <c r="AK104" s="1">
        <v>6.7000000000000004E-2</v>
      </c>
      <c r="AL104" s="1">
        <v>200</v>
      </c>
      <c r="AM104" s="1">
        <v>30</v>
      </c>
      <c r="AN104" s="1">
        <f>((AA104*(AB104-AC104))/((AA104+(AK104*(1+(AL104/AM104))))*AH104*AI104))</f>
        <v>6.215391114507752E-4</v>
      </c>
      <c r="AO104" s="1">
        <f>((86400*AD104*AE104*(AF104-AG104))/AM104)/((AA104+(AK104*(1+(AL104/AM104))))*AH104*AI104)</f>
        <v>7.4192926731620769E-4</v>
      </c>
      <c r="AP104" s="1">
        <f>AN104+AO104</f>
        <v>1.3634683787669829E-3</v>
      </c>
      <c r="AQ104" s="1">
        <f>AP104*Z104</f>
        <v>11063.182425315299</v>
      </c>
      <c r="AR104" s="1">
        <v>388000</v>
      </c>
      <c r="AS104" s="1">
        <v>100</v>
      </c>
      <c r="AT104" s="1">
        <v>5</v>
      </c>
      <c r="AU104" s="1">
        <f>((AA104*(AB104-AC104))/((AA104+(AK104*(1+(AS104/AT104))))*AH104*AI104))</f>
        <v>2.5309743512074258E-4</v>
      </c>
      <c r="AV104" s="1">
        <f>((86400*AD104*AE104*(AF104-AG104))/AT104)/((AA104+(AK104*(1+(AS104/AT104))))*AH104*AI104)</f>
        <v>1.8127296365350208E-3</v>
      </c>
      <c r="AW104" s="1">
        <f>AU104+AV104</f>
        <v>2.0658270716557635E-3</v>
      </c>
      <c r="AX104" s="1">
        <f>AW104*AR104</f>
        <v>801.54090380243622</v>
      </c>
      <c r="AY104" s="1">
        <v>392000</v>
      </c>
      <c r="AZ104" s="1">
        <v>0</v>
      </c>
      <c r="BA104" s="1">
        <v>0.1</v>
      </c>
      <c r="BB104" s="1">
        <f>AY104*AZ104*BA104</f>
        <v>0</v>
      </c>
      <c r="BC104" s="1">
        <v>30000</v>
      </c>
      <c r="BD104" s="1">
        <f>BC104*W104/E104</f>
        <v>40.10748191455518</v>
      </c>
      <c r="BE104" s="1">
        <f>9325000-E104</f>
        <v>8968457.5480164215</v>
      </c>
      <c r="BF104" s="1">
        <f>AZ104*BE104</f>
        <v>0</v>
      </c>
      <c r="BG104" s="1">
        <f>AVERAGE(BF102:BF104)</f>
        <v>0</v>
      </c>
      <c r="BH104" s="1">
        <f>IF((BD104+BB104+AX104+AQ104)&lt;BG104,BD104+BB104+AX104+AQ104,BG104)</f>
        <v>0</v>
      </c>
      <c r="BI104" s="11">
        <v>171.24479999999997</v>
      </c>
      <c r="BJ104" s="1">
        <v>0</v>
      </c>
      <c r="BK104" s="1">
        <v>5629.2271939752245</v>
      </c>
    </row>
    <row r="105" spans="1:63">
      <c r="A105" s="8">
        <v>39917</v>
      </c>
      <c r="B105" s="7" t="s">
        <v>161</v>
      </c>
      <c r="C105" s="1">
        <v>22.264229270833333</v>
      </c>
      <c r="D105" s="1">
        <f>1*C105-19.06222222</f>
        <v>3.202007050833334</v>
      </c>
      <c r="E105" s="1">
        <f>-9018.7*D105^3 + 50694*D105^2 + 41936*D105-0.0000001</f>
        <v>357956.12984557415</v>
      </c>
      <c r="F105" s="1">
        <f>C105-C106</f>
        <v>-1.0788681944443823E-2</v>
      </c>
      <c r="G105" s="1">
        <f>-2254.7*D105^4 + 16898*D105^3 + 20968*D105^2 + 0.8449*D105-0.0000003</f>
        <v>532724.50850670005</v>
      </c>
      <c r="H105" s="1">
        <f>G105-G104</f>
        <v>5627.5669567424338</v>
      </c>
      <c r="I105" s="1">
        <v>1029.1583333333335</v>
      </c>
      <c r="J105" s="9">
        <v>1.2999999999999999E-3</v>
      </c>
      <c r="K105" s="1">
        <v>1.1679999999999999</v>
      </c>
      <c r="L105" s="9">
        <v>2453000</v>
      </c>
      <c r="M105" s="1">
        <v>1.3291666666666666</v>
      </c>
      <c r="N105" s="1">
        <v>13.85628887599918</v>
      </c>
      <c r="O105" s="10">
        <v>15.012499999999998</v>
      </c>
      <c r="P105" s="1">
        <f>AVERAGE(Q105:Q106)</f>
        <v>20.053237499999998</v>
      </c>
      <c r="Q105" s="1">
        <f>1.158*O105+2.676</f>
        <v>20.060474999999997</v>
      </c>
      <c r="R105" s="1">
        <f>EXP(2.3026*(((7.5*P105)/(P105+237.3)+0.7858)))</f>
        <v>23.453995288749319</v>
      </c>
      <c r="S105" s="1">
        <f>((0.622/I105)*J105*K105*L105*M105*(N105-R105))</f>
        <v>-28.716984606356569</v>
      </c>
      <c r="T105" s="1">
        <f>IF(S105&lt;0,S105,0)</f>
        <v>-28.716984606356569</v>
      </c>
      <c r="U105" s="9">
        <v>2258000</v>
      </c>
      <c r="V105" s="1">
        <f>(-T105)*E105/U105</f>
        <v>4.5524449382313223</v>
      </c>
      <c r="W105" s="1">
        <f>V105*3600*24/1000</f>
        <v>393.33124266318629</v>
      </c>
      <c r="X105" s="1">
        <v>0</v>
      </c>
      <c r="Y105" s="1">
        <f>X105*E105</f>
        <v>0</v>
      </c>
      <c r="Z105" s="1">
        <v>8114000</v>
      </c>
      <c r="AA105" s="1">
        <v>0.1</v>
      </c>
      <c r="AB105" s="1">
        <v>13.3</v>
      </c>
      <c r="AC105" s="1">
        <v>0.36214666666666639</v>
      </c>
      <c r="AD105" s="1">
        <v>1.161</v>
      </c>
      <c r="AE105" s="1">
        <v>1.013E-3</v>
      </c>
      <c r="AF105" s="1">
        <v>1.7067191083645987</v>
      </c>
      <c r="AG105" s="1">
        <v>1.3852870096225995</v>
      </c>
      <c r="AH105" s="1">
        <v>999.12666485849991</v>
      </c>
      <c r="AI105" s="1">
        <v>2.4500000000000002</v>
      </c>
      <c r="AJ105" s="1">
        <v>28.356481481481481</v>
      </c>
      <c r="AK105" s="1">
        <v>6.7000000000000004E-2</v>
      </c>
      <c r="AL105" s="1">
        <v>200</v>
      </c>
      <c r="AM105" s="1">
        <v>30</v>
      </c>
      <c r="AN105" s="1">
        <f>((AA105*(AB105-AC105))/((AA105+(AK105*(1+(AL105/AM105))))*AH105*AI105))</f>
        <v>8.6127740858334069E-4</v>
      </c>
      <c r="AO105" s="1">
        <f>((86400*AD105*AE105*(AF105-AG105))/AM105)/((AA105+(AK105*(1+(AL105/AM105))))*AH105*AI105)</f>
        <v>7.2477670960003585E-4</v>
      </c>
      <c r="AP105" s="1">
        <f>AN105+AO105</f>
        <v>1.5860541181833766E-3</v>
      </c>
      <c r="AQ105" s="1">
        <f>AP105*Z105</f>
        <v>12869.243114939918</v>
      </c>
      <c r="AR105" s="1">
        <v>388000</v>
      </c>
      <c r="AS105" s="1">
        <v>100</v>
      </c>
      <c r="AT105" s="1">
        <v>5</v>
      </c>
      <c r="AU105" s="1">
        <f>((AA105*(AB105-AC105))/((AA105+(AK105*(1+(AS105/AT105))))*AH105*AI105))</f>
        <v>3.5072145746558957E-4</v>
      </c>
      <c r="AV105" s="1">
        <f>((86400*AD105*AE105*(AF105-AG105))/AT105)/((AA105+(AK105*(1+(AS105/AT105))))*AH105*AI105)</f>
        <v>1.7708213966472013E-3</v>
      </c>
      <c r="AW105" s="1">
        <f>AU105+AV105</f>
        <v>2.121542854112791E-3</v>
      </c>
      <c r="AX105" s="1">
        <f>AW105*AR105</f>
        <v>823.15862739576289</v>
      </c>
      <c r="AY105" s="1">
        <v>392000</v>
      </c>
      <c r="AZ105" s="1">
        <v>0</v>
      </c>
      <c r="BA105" s="1">
        <v>0.1</v>
      </c>
      <c r="BB105" s="1">
        <f>AY105*AZ105*BA105</f>
        <v>0</v>
      </c>
      <c r="BC105" s="1">
        <v>30000</v>
      </c>
      <c r="BD105" s="1">
        <f>BC105*W105/E105</f>
        <v>32.964758237234825</v>
      </c>
      <c r="BE105" s="1">
        <f>9325000-E105</f>
        <v>8967043.8701544255</v>
      </c>
      <c r="BF105" s="1">
        <f>AZ105*BE105</f>
        <v>0</v>
      </c>
      <c r="BG105" s="1">
        <f>AVERAGE(BF103:BF105)</f>
        <v>0</v>
      </c>
      <c r="BH105" s="1">
        <f>IF((BD105+BB105+AX105+AQ105)&lt;BG105,BD105+BB105+AX105+AQ105,BG105)</f>
        <v>0</v>
      </c>
      <c r="BI105" s="11">
        <v>169.98120000000031</v>
      </c>
      <c r="BJ105" s="1">
        <v>0</v>
      </c>
      <c r="BK105" s="1">
        <v>5850.9169994056192</v>
      </c>
    </row>
    <row r="106" spans="1:63">
      <c r="A106" s="8">
        <v>39918</v>
      </c>
      <c r="B106" s="7" t="s">
        <v>162</v>
      </c>
      <c r="C106" s="1">
        <v>22.275017952777777</v>
      </c>
      <c r="D106" s="1">
        <f>1*C106-19.06222222</f>
        <v>3.2127957327777779</v>
      </c>
      <c r="E106" s="1">
        <f>-9018.7*D106^3 + 50694*D106^2 + 41936*D106-0.0000001</f>
        <v>358914.05892026995</v>
      </c>
      <c r="F106" s="1">
        <f>C106-C107</f>
        <v>-6.2631621031776774E-3</v>
      </c>
      <c r="G106" s="1">
        <f>-2254.7*D106^4 + 16898*D106^3 + 20968*D106^2 + 0.8449*D106-0.0000003</f>
        <v>536591.53180724394</v>
      </c>
      <c r="H106" s="1">
        <f>G106-G105</f>
        <v>3867.0233005438931</v>
      </c>
      <c r="I106" s="1">
        <v>1028.8333333333335</v>
      </c>
      <c r="J106" s="9">
        <v>1.2999999999999999E-3</v>
      </c>
      <c r="K106" s="1">
        <v>1.1679999999999999</v>
      </c>
      <c r="L106" s="9">
        <v>2453000</v>
      </c>
      <c r="M106" s="1">
        <v>1.9874999999999998</v>
      </c>
      <c r="N106" s="1">
        <v>13.710101454688218</v>
      </c>
      <c r="O106" s="10">
        <v>15.000000000000002</v>
      </c>
      <c r="P106" s="1">
        <f>AVERAGE(Q106:Q107)</f>
        <v>19.153375</v>
      </c>
      <c r="Q106" s="1">
        <f>1.158*O106+2.676</f>
        <v>20.045999999999999</v>
      </c>
      <c r="R106" s="1">
        <f>EXP(2.3026*(((7.5*P106)/(P106+237.3)+0.7858)))</f>
        <v>22.1794482180077</v>
      </c>
      <c r="S106" s="1">
        <f>((0.622/I106)*J106*K106*L106*M106*(N106-R106))</f>
        <v>-37.904096881530812</v>
      </c>
      <c r="T106" s="1">
        <f>IF(S106&lt;0,S106,0)</f>
        <v>-37.904096881530812</v>
      </c>
      <c r="U106" s="9">
        <v>2258000</v>
      </c>
      <c r="V106" s="1">
        <f>(-T106)*E106/U106</f>
        <v>6.0249394426294822</v>
      </c>
      <c r="W106" s="1">
        <f>V106*3600*24/1000</f>
        <v>520.55476784318716</v>
      </c>
      <c r="X106" s="1">
        <v>0</v>
      </c>
      <c r="Y106" s="1">
        <f>X106*E106</f>
        <v>0</v>
      </c>
      <c r="Z106" s="1">
        <v>8114000</v>
      </c>
      <c r="AA106" s="1">
        <v>0.1</v>
      </c>
      <c r="AB106" s="1">
        <v>14.6</v>
      </c>
      <c r="AC106" s="1">
        <v>9.1060000000001529E-2</v>
      </c>
      <c r="AD106" s="1">
        <v>1.161</v>
      </c>
      <c r="AE106" s="1">
        <v>1.013E-3</v>
      </c>
      <c r="AF106" s="1">
        <v>1.7053462321157722</v>
      </c>
      <c r="AG106" s="1">
        <v>1.3706720340630518</v>
      </c>
      <c r="AH106" s="1">
        <v>999.12854868827731</v>
      </c>
      <c r="AI106" s="1">
        <v>2.4500000000000002</v>
      </c>
      <c r="AJ106" s="1">
        <v>28.356481481481481</v>
      </c>
      <c r="AK106" s="1">
        <v>6.7000000000000004E-2</v>
      </c>
      <c r="AL106" s="1">
        <v>200</v>
      </c>
      <c r="AM106" s="1">
        <v>30</v>
      </c>
      <c r="AN106" s="1">
        <f>((AA106*(AB106-AC106))/((AA106+(AK106*(1+(AL106/AM106))))*AH106*AI106))</f>
        <v>9.6586337480017979E-4</v>
      </c>
      <c r="AO106" s="1">
        <f>((86400*AD106*AE106*(AF106-AG106))/AM106)/((AA106+(AK106*(1+(AL106/AM106))))*AH106*AI106)</f>
        <v>7.5463405071879387E-4</v>
      </c>
      <c r="AP106" s="1">
        <f>AN106+AO106</f>
        <v>1.7204974255189737E-3</v>
      </c>
      <c r="AQ106" s="1">
        <f>AP106*Z106</f>
        <v>13960.116110660952</v>
      </c>
      <c r="AR106" s="1">
        <v>388000</v>
      </c>
      <c r="AS106" s="1">
        <v>100</v>
      </c>
      <c r="AT106" s="1">
        <v>5</v>
      </c>
      <c r="AU106" s="1">
        <f>((AA106*(AB106-AC106))/((AA106+(AK106*(1+(AS106/AT106))))*AH106*AI106))</f>
        <v>3.933099918175472E-4</v>
      </c>
      <c r="AV106" s="1">
        <f>((86400*AD106*AE106*(AF106-AG106))/AT106)/((AA106+(AK106*(1+(AS106/AT106))))*AH106*AI106)</f>
        <v>1.8437707861623086E-3</v>
      </c>
      <c r="AW106" s="1">
        <f>AU106+AV106</f>
        <v>2.2370807779798557E-3</v>
      </c>
      <c r="AX106" s="1">
        <f>AW106*AR106</f>
        <v>867.987341856184</v>
      </c>
      <c r="AY106" s="1">
        <v>392000</v>
      </c>
      <c r="AZ106" s="1">
        <v>0</v>
      </c>
      <c r="BA106" s="1">
        <v>0.1</v>
      </c>
      <c r="BB106" s="1">
        <f>AY106*AZ106*BA106</f>
        <v>0</v>
      </c>
      <c r="BC106" s="1">
        <v>30000</v>
      </c>
      <c r="BD106" s="1">
        <f>BC106*W106/E106</f>
        <v>43.510814489339175</v>
      </c>
      <c r="BE106" s="1">
        <f>9325000-E106</f>
        <v>8966085.9410797302</v>
      </c>
      <c r="BF106" s="1">
        <f>AZ106*BE106</f>
        <v>0</v>
      </c>
      <c r="BG106" s="1">
        <f>AVERAGE(BF104:BF106)</f>
        <v>0</v>
      </c>
      <c r="BH106" s="1">
        <f>IF((BD106+BB106+AX106+AQ106)&lt;BG106,BD106+BB106+AX106+AQ106,BG106)</f>
        <v>0</v>
      </c>
      <c r="BI106" s="11">
        <v>167.05169999999973</v>
      </c>
      <c r="BJ106" s="1">
        <v>0</v>
      </c>
      <c r="BK106" s="1">
        <v>4220.5263683870808</v>
      </c>
    </row>
    <row r="107" spans="1:63">
      <c r="A107" s="8">
        <v>39919</v>
      </c>
      <c r="B107" s="7" t="s">
        <v>163</v>
      </c>
      <c r="C107" s="1">
        <v>22.281281114880954</v>
      </c>
      <c r="D107" s="1">
        <f>1*C107-19.06222222</f>
        <v>3.2190588948809555</v>
      </c>
      <c r="E107" s="1">
        <f>-9018.7*D107^3 + 50694*D107^2 + 41936*D107-0.0000001</f>
        <v>359466.30111388897</v>
      </c>
      <c r="F107" s="1">
        <f>C107-C108</f>
        <v>1.3227190476214901E-3</v>
      </c>
      <c r="G107" s="1">
        <f>-2254.7*D107^4 + 16898*D107^3 + 20968*D107^2 + 0.8449*D107-0.0000003</f>
        <v>538841.18407825695</v>
      </c>
      <c r="H107" s="1">
        <f>G107-G106</f>
        <v>2249.6522710130084</v>
      </c>
      <c r="I107" s="1">
        <v>1024.8624999999997</v>
      </c>
      <c r="J107" s="9">
        <v>1.2999999999999999E-3</v>
      </c>
      <c r="K107" s="1">
        <v>1.1679999999999999</v>
      </c>
      <c r="L107" s="9">
        <v>2453000</v>
      </c>
      <c r="M107" s="1">
        <v>1.7249999999999999</v>
      </c>
      <c r="N107" s="1">
        <v>12.136788420800094</v>
      </c>
      <c r="O107" s="10">
        <v>13.458333333333334</v>
      </c>
      <c r="P107" s="1">
        <f>AVERAGE(Q107:Q108)</f>
        <v>17.775837500000002</v>
      </c>
      <c r="Q107" s="1">
        <f>1.158*O107+2.676</f>
        <v>18.260750000000002</v>
      </c>
      <c r="R107" s="1">
        <f>EXP(2.3026*(((7.5*P107)/(P107+237.3)+0.7858)))</f>
        <v>20.34565987302209</v>
      </c>
      <c r="S107" s="1">
        <f>((0.622/I107)*J107*K107*L107*M107*(N107-R107))</f>
        <v>-32.009661368972075</v>
      </c>
      <c r="T107" s="1">
        <f>IF(S107&lt;0,S107,0)</f>
        <v>-32.009661368972075</v>
      </c>
      <c r="U107" s="9">
        <v>2258000</v>
      </c>
      <c r="V107" s="1">
        <f>(-T107)*E107/U107</f>
        <v>5.0958346201118401</v>
      </c>
      <c r="W107" s="1">
        <f>V107*3600*24/1000</f>
        <v>440.28011117766295</v>
      </c>
      <c r="X107" s="1">
        <v>0</v>
      </c>
      <c r="Y107" s="1">
        <f>X107*E107</f>
        <v>0</v>
      </c>
      <c r="Z107" s="1">
        <v>8114000</v>
      </c>
      <c r="AA107" s="1">
        <v>0.1</v>
      </c>
      <c r="AB107" s="1">
        <v>14</v>
      </c>
      <c r="AC107" s="1">
        <v>-0.45320666666666592</v>
      </c>
      <c r="AD107" s="1">
        <v>1.161</v>
      </c>
      <c r="AE107" s="1">
        <v>1.013E-3</v>
      </c>
      <c r="AF107" s="1">
        <v>1.5432713156711204</v>
      </c>
      <c r="AG107" s="1">
        <v>1.2133970719464184</v>
      </c>
      <c r="AH107" s="1">
        <v>999.34659210471307</v>
      </c>
      <c r="AI107" s="1">
        <v>2.4500000000000002</v>
      </c>
      <c r="AJ107" s="1">
        <v>28.356481481481481</v>
      </c>
      <c r="AK107" s="1">
        <v>6.7000000000000004E-2</v>
      </c>
      <c r="AL107" s="1">
        <v>200</v>
      </c>
      <c r="AM107" s="1">
        <v>30</v>
      </c>
      <c r="AN107" s="1">
        <f>((AA107*(AB107-AC107))/((AA107+(AK107*(1+(AL107/AM107))))*AH107*AI107))</f>
        <v>9.6194326601971064E-4</v>
      </c>
      <c r="AO107" s="1">
        <f>((86400*AD107*AE107*(AF107-AG107))/AM107)/((AA107+(AK107*(1+(AL107/AM107))))*AH107*AI107)</f>
        <v>7.4364867156004278E-4</v>
      </c>
      <c r="AP107" s="1">
        <f>AN107+AO107</f>
        <v>1.7055919375797534E-3</v>
      </c>
      <c r="AQ107" s="1">
        <f>AP107*Z107</f>
        <v>13839.172981522119</v>
      </c>
      <c r="AR107" s="1">
        <v>388000</v>
      </c>
      <c r="AS107" s="1">
        <v>100</v>
      </c>
      <c r="AT107" s="1">
        <v>5</v>
      </c>
      <c r="AU107" s="1">
        <f>((AA107*(AB107-AC107))/((AA107+(AK107*(1+(AS107/AT107))))*AH107*AI107))</f>
        <v>3.9171368120820331E-4</v>
      </c>
      <c r="AV107" s="1">
        <f>((86400*AD107*AE107*(AF107-AG107))/AT107)/((AA107+(AK107*(1+(AS107/AT107))))*AH107*AI107)</f>
        <v>1.8169305963397987E-3</v>
      </c>
      <c r="AW107" s="1">
        <f>AU107+AV107</f>
        <v>2.208644277548002E-3</v>
      </c>
      <c r="AX107" s="1">
        <f>AW107*AR107</f>
        <v>856.95397968862483</v>
      </c>
      <c r="AY107" s="1">
        <v>392000</v>
      </c>
      <c r="AZ107" s="1">
        <v>0</v>
      </c>
      <c r="BA107" s="1">
        <v>0.1</v>
      </c>
      <c r="BB107" s="1">
        <f>AY107*AZ107*BA107</f>
        <v>0</v>
      </c>
      <c r="BC107" s="1">
        <v>30000</v>
      </c>
      <c r="BD107" s="1">
        <f>BC107*W107/E107</f>
        <v>36.744482846933394</v>
      </c>
      <c r="BE107" s="1">
        <f>9325000-E107</f>
        <v>8965533.6988861114</v>
      </c>
      <c r="BF107" s="1">
        <f>AZ107*BE107</f>
        <v>0</v>
      </c>
      <c r="BG107" s="1">
        <f>AVERAGE(BF105:BF107)</f>
        <v>0</v>
      </c>
      <c r="BH107" s="1">
        <f>IF((BD107+BB107+AX107+AQ107)&lt;BG107,BD107+BB107+AX107+AQ107,BG107)</f>
        <v>0</v>
      </c>
      <c r="BI107" s="11">
        <v>164.66849999999997</v>
      </c>
      <c r="BJ107" s="1">
        <v>0</v>
      </c>
      <c r="BK107" s="1">
        <v>2525.2638821906712</v>
      </c>
    </row>
    <row r="108" spans="1:63">
      <c r="A108" s="8">
        <v>39920</v>
      </c>
      <c r="B108" s="7" t="s">
        <v>164</v>
      </c>
      <c r="C108" s="1">
        <v>22.279958395833333</v>
      </c>
      <c r="D108" s="1">
        <f>1*C108-19.06222222</f>
        <v>3.217736175833334</v>
      </c>
      <c r="E108" s="1">
        <f>-9018.7*D108^3 + 50694*D108^2 + 41936*D108-0.0000001</f>
        <v>359349.91035051976</v>
      </c>
      <c r="F108" s="1">
        <f>C108-C109</f>
        <v>-3.7800567129632867E-2</v>
      </c>
      <c r="G108" s="1">
        <f>-2254.7*D108^4 + 16898*D108^3 + 20968*D108^2 + 0.8449*D108-0.0000003</f>
        <v>538365.79140880983</v>
      </c>
      <c r="H108" s="1">
        <f>G108-G107</f>
        <v>-475.39266944711562</v>
      </c>
      <c r="I108" s="1">
        <v>1022.3208333333332</v>
      </c>
      <c r="J108" s="9">
        <v>1.2999999999999999E-3</v>
      </c>
      <c r="K108" s="1">
        <v>1.1679999999999999</v>
      </c>
      <c r="L108" s="9">
        <v>2453000</v>
      </c>
      <c r="M108" s="1">
        <v>1.4416666666666671</v>
      </c>
      <c r="N108" s="1">
        <v>11.617746770688031</v>
      </c>
      <c r="O108" s="10">
        <v>12.620833333333335</v>
      </c>
      <c r="P108" s="1">
        <f>AVERAGE(Q108:Q109)</f>
        <v>17.213725000000004</v>
      </c>
      <c r="Q108" s="1">
        <f>1.158*O108+2.676</f>
        <v>17.290925000000001</v>
      </c>
      <c r="R108" s="1">
        <f>EXP(2.3026*(((7.5*P108)/(P108+237.3)+0.7858)))</f>
        <v>19.636392886301252</v>
      </c>
      <c r="S108" s="1">
        <f>((0.622/I108)*J108*K108*L108*M108*(N108-R108))</f>
        <v>-26.197076073167896</v>
      </c>
      <c r="T108" s="1">
        <f>IF(S108&lt;0,S108,0)</f>
        <v>-26.197076073167896</v>
      </c>
      <c r="U108" s="9">
        <v>2258000</v>
      </c>
      <c r="V108" s="1">
        <f>(-T108)*E108/U108</f>
        <v>4.16913947667787</v>
      </c>
      <c r="W108" s="1">
        <f>V108*3600*24/1000</f>
        <v>360.21365078496791</v>
      </c>
      <c r="X108" s="1">
        <v>0</v>
      </c>
      <c r="Y108" s="1">
        <f>X108*E108</f>
        <v>0</v>
      </c>
      <c r="Z108" s="1">
        <v>8114000</v>
      </c>
      <c r="AA108" s="1">
        <v>0.1</v>
      </c>
      <c r="AB108" s="1">
        <v>11.3</v>
      </c>
      <c r="AC108" s="1">
        <v>-0.70440666666666574</v>
      </c>
      <c r="AD108" s="1">
        <v>1.161</v>
      </c>
      <c r="AE108" s="1">
        <v>1.013E-3</v>
      </c>
      <c r="AF108" s="1">
        <v>1.4610241076502199</v>
      </c>
      <c r="AG108" s="1">
        <v>1.161514165581925</v>
      </c>
      <c r="AH108" s="1">
        <v>999.45291815924554</v>
      </c>
      <c r="AI108" s="1">
        <v>2.4500000000000002</v>
      </c>
      <c r="AJ108" s="1">
        <v>28.356481481481481</v>
      </c>
      <c r="AK108" s="1">
        <v>6.7000000000000004E-2</v>
      </c>
      <c r="AL108" s="1">
        <v>200</v>
      </c>
      <c r="AM108" s="1">
        <v>30</v>
      </c>
      <c r="AN108" s="1">
        <f>((AA108*(AB108-AC108))/((AA108+(AK108*(1+(AL108/AM108))))*AH108*AI108))</f>
        <v>7.9887667446248902E-4</v>
      </c>
      <c r="AO108" s="1">
        <f>((86400*AD108*AE108*(AF108-AG108))/AM108)/((AA108+(AK108*(1+(AL108/AM108))))*AH108*AI108)</f>
        <v>6.7512538426801156E-4</v>
      </c>
      <c r="AP108" s="1">
        <f>AN108+AO108</f>
        <v>1.4740020587305006E-3</v>
      </c>
      <c r="AQ108" s="1">
        <f>AP108*Z108</f>
        <v>11960.052704539281</v>
      </c>
      <c r="AR108" s="1">
        <v>388000</v>
      </c>
      <c r="AS108" s="1">
        <v>100</v>
      </c>
      <c r="AT108" s="1">
        <v>5</v>
      </c>
      <c r="AU108" s="1">
        <f>((AA108*(AB108-AC108))/((AA108+(AK108*(1+(AS108/AT108))))*AH108*AI108))</f>
        <v>3.25311204973555E-4</v>
      </c>
      <c r="AV108" s="1">
        <f>((86400*AD108*AE108*(AF108-AG108))/AT108)/((AA108+(AK108*(1+(AS108/AT108))))*AH108*AI108)</f>
        <v>1.6495100629560836E-3</v>
      </c>
      <c r="AW108" s="1">
        <f>AU108+AV108</f>
        <v>1.9748212679296384E-3</v>
      </c>
      <c r="AX108" s="1">
        <f>AW108*AR108</f>
        <v>766.23065195669972</v>
      </c>
      <c r="AY108" s="1">
        <v>392000</v>
      </c>
      <c r="AZ108" s="1">
        <v>0</v>
      </c>
      <c r="BA108" s="1">
        <v>0.1</v>
      </c>
      <c r="BB108" s="1">
        <f>AY108*AZ108*BA108</f>
        <v>0</v>
      </c>
      <c r="BC108" s="1">
        <v>30000</v>
      </c>
      <c r="BD108" s="1">
        <f>BC108*W108/E108</f>
        <v>30.072108583547909</v>
      </c>
      <c r="BE108" s="1">
        <f>9325000-E108</f>
        <v>8965650.0896494798</v>
      </c>
      <c r="BF108" s="1">
        <f>AZ108*BE108</f>
        <v>0</v>
      </c>
      <c r="BG108" s="1">
        <f>AVERAGE(BF106:BF108)</f>
        <v>0</v>
      </c>
      <c r="BH108" s="1">
        <f>IF((BD108+BB108+AX108+AQ108)&lt;BG108,BD108+BB108+AX108+AQ108,BG108)</f>
        <v>0</v>
      </c>
      <c r="BI108" s="11">
        <v>162.03059999999982</v>
      </c>
      <c r="BJ108" s="1">
        <v>2041.5664382477446</v>
      </c>
      <c r="BK108" s="1">
        <v>1764.3568195855971</v>
      </c>
    </row>
    <row r="109" spans="1:63">
      <c r="A109" s="8">
        <v>39921</v>
      </c>
      <c r="B109" s="7" t="s">
        <v>165</v>
      </c>
      <c r="C109" s="1">
        <v>22.317758962962966</v>
      </c>
      <c r="D109" s="1">
        <f>1*C109-19.06222222</f>
        <v>3.2555367429629669</v>
      </c>
      <c r="E109" s="1">
        <f>-9018.7*D109^3 + 50694*D109^2 + 41936*D109-0.0000001</f>
        <v>362625.48681929195</v>
      </c>
      <c r="F109" s="1">
        <f>C109-C110</f>
        <v>4.7050421296297884E-2</v>
      </c>
      <c r="G109" s="1">
        <f>-2254.7*D109^4 + 16898*D109^3 + 20968*D109^2 + 0.8449*D109-0.0000003</f>
        <v>552011.56687550712</v>
      </c>
      <c r="H109" s="1">
        <f>G109-G108</f>
        <v>13645.775466697291</v>
      </c>
      <c r="I109" s="1">
        <v>1020.7125000000002</v>
      </c>
      <c r="J109" s="9">
        <v>1.2999999999999999E-3</v>
      </c>
      <c r="K109" s="1">
        <v>1.1679999999999999</v>
      </c>
      <c r="L109" s="9">
        <v>2453000</v>
      </c>
      <c r="M109" s="1">
        <v>1.2708333333333337</v>
      </c>
      <c r="N109" s="1">
        <v>11.075865813832946</v>
      </c>
      <c r="O109" s="10">
        <v>12.487500000000002</v>
      </c>
      <c r="P109" s="1">
        <f>AVERAGE(Q109:Q110)</f>
        <v>18.318650000000005</v>
      </c>
      <c r="Q109" s="1">
        <f>1.158*O109+2.676</f>
        <v>17.136525000000002</v>
      </c>
      <c r="R109" s="1">
        <f>EXP(2.3026*(((7.5*P109)/(P109+237.3)+0.7858)))</f>
        <v>21.051760581098048</v>
      </c>
      <c r="S109" s="1">
        <f>((0.622/I109)*J109*K109*L109*M109*(N109-R109))</f>
        <v>-28.774722997257992</v>
      </c>
      <c r="T109" s="1">
        <f>IF(S109&lt;0,S109,0)</f>
        <v>-28.774722997257992</v>
      </c>
      <c r="U109" s="9">
        <v>2258000</v>
      </c>
      <c r="V109" s="1">
        <f>(-T109)*E109/U109</f>
        <v>4.6211018312537444</v>
      </c>
      <c r="W109" s="1">
        <f>V109*3600*24/1000</f>
        <v>399.26319822032355</v>
      </c>
      <c r="X109" s="1">
        <v>0</v>
      </c>
      <c r="Y109" s="1">
        <f>X109*E109</f>
        <v>0</v>
      </c>
      <c r="Z109" s="1">
        <v>8114000</v>
      </c>
      <c r="AA109" s="1">
        <v>0.1</v>
      </c>
      <c r="AB109" s="1">
        <v>10.1</v>
      </c>
      <c r="AC109" s="1">
        <v>-0.4542533333333334</v>
      </c>
      <c r="AD109" s="1">
        <v>1.161</v>
      </c>
      <c r="AE109" s="1">
        <v>1.013E-3</v>
      </c>
      <c r="AF109" s="1">
        <v>1.4482916061811779</v>
      </c>
      <c r="AG109" s="1">
        <v>1.1073396238926922</v>
      </c>
      <c r="AH109" s="1">
        <v>999.46904140754441</v>
      </c>
      <c r="AI109" s="1">
        <v>2.4500000000000002</v>
      </c>
      <c r="AJ109" s="1">
        <v>28.356481481481481</v>
      </c>
      <c r="AK109" s="1">
        <v>6.7000000000000004E-2</v>
      </c>
      <c r="AL109" s="1">
        <v>200</v>
      </c>
      <c r="AM109" s="1">
        <v>30</v>
      </c>
      <c r="AN109" s="1">
        <f>((AA109*(AB109-AC109))/((AA109+(AK109*(1+(AL109/AM109))))*AH109*AI109))</f>
        <v>7.0235964361640231E-4</v>
      </c>
      <c r="AO109" s="1">
        <f>((86400*AD109*AE109*(AF109-AG109))/AM109)/((AA109+(AK109*(1+(AL109/AM109))))*AH109*AI109)</f>
        <v>7.6852749248635971E-4</v>
      </c>
      <c r="AP109" s="1">
        <f>AN109+AO109</f>
        <v>1.470887136102762E-3</v>
      </c>
      <c r="AQ109" s="1">
        <f>AP109*Z109</f>
        <v>11934.778222337811</v>
      </c>
      <c r="AR109" s="1">
        <v>388000</v>
      </c>
      <c r="AS109" s="1">
        <v>100</v>
      </c>
      <c r="AT109" s="1">
        <v>5</v>
      </c>
      <c r="AU109" s="1">
        <f>((AA109*(AB109-AC109))/((AA109+(AK109*(1+(AS109/AT109))))*AH109*AI109))</f>
        <v>2.8600842820123795E-4</v>
      </c>
      <c r="AV109" s="1">
        <f>((86400*AD109*AE109*(AF109-AG109))/AT109)/((AA109+(AK109*(1+(AS109/AT109))))*AH109*AI109)</f>
        <v>1.8777161428896992E-3</v>
      </c>
      <c r="AW109" s="1">
        <f>AU109+AV109</f>
        <v>2.1637245710909372E-3</v>
      </c>
      <c r="AX109" s="1">
        <f>AW109*AR109</f>
        <v>839.5251335832836</v>
      </c>
      <c r="AY109" s="1">
        <v>392000</v>
      </c>
      <c r="AZ109" s="1">
        <v>0</v>
      </c>
      <c r="BA109" s="1">
        <v>0.1</v>
      </c>
      <c r="BB109" s="1">
        <f>AY109*AZ109*BA109</f>
        <v>0</v>
      </c>
      <c r="BC109" s="1">
        <v>30000</v>
      </c>
      <c r="BD109" s="1">
        <f>BC109*W109/E109</f>
        <v>33.031037205001205</v>
      </c>
      <c r="BE109" s="1">
        <f>9325000-E109</f>
        <v>8962374.5131807085</v>
      </c>
      <c r="BF109" s="1">
        <f>AZ109*BE109</f>
        <v>0</v>
      </c>
      <c r="BG109" s="1">
        <f>AVERAGE(BF107:BF109)</f>
        <v>0</v>
      </c>
      <c r="BH109" s="1">
        <f>IF((BD109+BB109+AX109+AQ109)&lt;BG109,BD109+BB109+AX109+AQ109,BG109)</f>
        <v>0</v>
      </c>
      <c r="BI109" s="11">
        <v>160.43039999999985</v>
      </c>
      <c r="BJ109" s="1">
        <v>0</v>
      </c>
      <c r="BK109" s="1">
        <v>13884.608264917613</v>
      </c>
    </row>
    <row r="110" spans="1:63">
      <c r="A110" s="8">
        <v>39922</v>
      </c>
      <c r="B110" s="7" t="s">
        <v>166</v>
      </c>
      <c r="C110" s="1">
        <v>22.270708541666668</v>
      </c>
      <c r="D110" s="1">
        <f>1*C110-19.06222222</f>
        <v>3.208486321666669</v>
      </c>
      <c r="E110" s="1">
        <f>-9018.7*D110^3 + 50694*D110^2 + 41936*D110-0.0000001</f>
        <v>358532.43336134357</v>
      </c>
      <c r="F110" s="1">
        <f>C110-C111</f>
        <v>3.1479856060592226E-3</v>
      </c>
      <c r="G110" s="1">
        <f>-2254.7*D110^4 + 16898*D110^3 + 20968*D110^2 + 0.8449*D110-0.0000003</f>
        <v>535045.65600342071</v>
      </c>
      <c r="H110" s="1">
        <f>G110-G109</f>
        <v>-16965.910872086417</v>
      </c>
      <c r="I110" s="1">
        <v>1014.6333333333337</v>
      </c>
      <c r="J110" s="9">
        <v>1.2999999999999999E-3</v>
      </c>
      <c r="K110" s="1">
        <v>1.1679999999999999</v>
      </c>
      <c r="L110" s="9">
        <v>2453000</v>
      </c>
      <c r="M110" s="1">
        <v>1.7291666666666667</v>
      </c>
      <c r="N110" s="1">
        <v>12.713884237097908</v>
      </c>
      <c r="O110" s="10">
        <v>14.529166666666669</v>
      </c>
      <c r="P110" s="1">
        <f>AVERAGE(Q110:Q111)</f>
        <v>19.582800000000002</v>
      </c>
      <c r="Q110" s="1">
        <f>1.158*O110+2.676</f>
        <v>19.500775000000004</v>
      </c>
      <c r="R110" s="1">
        <f>EXP(2.3026*(((7.5*P110)/(P110+237.3)+0.7858)))</f>
        <v>22.779910411301422</v>
      </c>
      <c r="S110" s="1">
        <f>((0.622/I110)*J110*K110*L110*M110*(N110-R110))</f>
        <v>-39.742932801028452</v>
      </c>
      <c r="T110" s="1">
        <f>IF(S110&lt;0,S110,0)</f>
        <v>-39.742932801028452</v>
      </c>
      <c r="U110" s="9">
        <v>2258000</v>
      </c>
      <c r="V110" s="1">
        <f>(-T110)*E110/U110</f>
        <v>6.3105094801014561</v>
      </c>
      <c r="W110" s="1">
        <f>V110*3600*24/1000</f>
        <v>545.22801908076576</v>
      </c>
      <c r="X110" s="1">
        <v>0</v>
      </c>
      <c r="Y110" s="1">
        <f>X110*E110</f>
        <v>0</v>
      </c>
      <c r="Z110" s="1">
        <v>8114000</v>
      </c>
      <c r="AA110" s="1">
        <v>0.1</v>
      </c>
      <c r="AB110" s="1">
        <v>9</v>
      </c>
      <c r="AC110" s="1">
        <v>0.63061666666666727</v>
      </c>
      <c r="AD110" s="1">
        <v>1.161</v>
      </c>
      <c r="AE110" s="1">
        <v>1.013E-3</v>
      </c>
      <c r="AF110" s="1">
        <v>1.65433466611109</v>
      </c>
      <c r="AG110" s="1">
        <v>1.2710804684620207</v>
      </c>
      <c r="AH110" s="1">
        <v>999.19816029811886</v>
      </c>
      <c r="AI110" s="1">
        <v>2.4500000000000002</v>
      </c>
      <c r="AJ110" s="1">
        <v>28.356481481481481</v>
      </c>
      <c r="AK110" s="1">
        <v>6.7000000000000004E-2</v>
      </c>
      <c r="AL110" s="1">
        <v>200</v>
      </c>
      <c r="AM110" s="1">
        <v>30</v>
      </c>
      <c r="AN110" s="1">
        <f>((AA110*(AB110-AC110))/((AA110+(AK110*(1+(AL110/AM110))))*AH110*AI110))</f>
        <v>5.5711290154358947E-4</v>
      </c>
      <c r="AO110" s="1">
        <f>((86400*AD110*AE110*(AF110-AG110))/AM110)/((AA110+(AK110*(1+(AL110/AM110))))*AH110*AI110)</f>
        <v>8.6411357766890665E-4</v>
      </c>
      <c r="AP110" s="1">
        <f>AN110+AO110</f>
        <v>1.4212264792124961E-3</v>
      </c>
      <c r="AQ110" s="1">
        <f>AP110*Z110</f>
        <v>11531.831652330193</v>
      </c>
      <c r="AR110" s="1">
        <v>388000</v>
      </c>
      <c r="AS110" s="1">
        <v>100</v>
      </c>
      <c r="AT110" s="1">
        <v>5</v>
      </c>
      <c r="AU110" s="1">
        <f>((AA110*(AB110-AC110))/((AA110+(AK110*(1+(AS110/AT110))))*AH110*AI110))</f>
        <v>2.2686238702538116E-4</v>
      </c>
      <c r="AV110" s="1">
        <f>((86400*AD110*AE110*(AF110-AG110))/AT110)/((AA110+(AK110*(1+(AS110/AT110))))*AH110*AI110)</f>
        <v>2.1112582567862741E-3</v>
      </c>
      <c r="AW110" s="1">
        <f>AU110+AV110</f>
        <v>2.3381206438116554E-3</v>
      </c>
      <c r="AX110" s="1">
        <f>AW110*AR110</f>
        <v>907.19080979892226</v>
      </c>
      <c r="AY110" s="1">
        <v>392000</v>
      </c>
      <c r="AZ110" s="1">
        <v>0</v>
      </c>
      <c r="BA110" s="1">
        <v>0.1</v>
      </c>
      <c r="BB110" s="1">
        <f>AY110*AZ110*BA110</f>
        <v>0</v>
      </c>
      <c r="BC110" s="1">
        <v>30000</v>
      </c>
      <c r="BD110" s="1">
        <f>BC110*W110/E110</f>
        <v>45.621648281782875</v>
      </c>
      <c r="BE110" s="1">
        <f>9325000-E110</f>
        <v>8966467.566638656</v>
      </c>
      <c r="BF110" s="1">
        <f>AZ110*BE110</f>
        <v>0</v>
      </c>
      <c r="BG110" s="1">
        <f>AVERAGE(BF108:BF110)</f>
        <v>0</v>
      </c>
      <c r="BH110" s="1">
        <f>IF((BD110+BB110+AX110+AQ110)&lt;BG110,BD110+BB110+AX110+AQ110,BG110)</f>
        <v>0</v>
      </c>
      <c r="BI110" s="11">
        <v>155.95110000000014</v>
      </c>
      <c r="BJ110" s="1">
        <v>19502.668504605997</v>
      </c>
      <c r="BK110" s="1">
        <v>2926.0345516003472</v>
      </c>
    </row>
    <row r="111" spans="1:63">
      <c r="A111" s="8">
        <v>39923</v>
      </c>
      <c r="B111" s="7" t="s">
        <v>167</v>
      </c>
      <c r="C111" s="1">
        <v>22.267560556060609</v>
      </c>
      <c r="D111" s="1">
        <f>1*C111-19.06222222</f>
        <v>3.2053383360606098</v>
      </c>
      <c r="E111" s="1">
        <f>-9018.7*D111^3 + 50694*D111^2 + 41936*D111-0.0000001</f>
        <v>358252.81128631521</v>
      </c>
      <c r="F111" s="1">
        <f>C111-C112</f>
        <v>3.1607770923542944E-3</v>
      </c>
      <c r="G111" s="1">
        <f>-2254.7*D111^4 + 16898*D111^3 + 20968*D111^2 + 0.8449*D111-0.0000003</f>
        <v>533917.4487220539</v>
      </c>
      <c r="H111" s="1">
        <f>G111-G110</f>
        <v>-1128.2072813668055</v>
      </c>
      <c r="I111" s="1">
        <v>1006.3583333333332</v>
      </c>
      <c r="J111" s="9">
        <v>1.2999999999999999E-3</v>
      </c>
      <c r="K111" s="1">
        <v>1.1679999999999999</v>
      </c>
      <c r="L111" s="9">
        <v>2453000</v>
      </c>
      <c r="M111" s="1">
        <v>2.3916666666666666</v>
      </c>
      <c r="N111" s="1">
        <v>14.535499683899173</v>
      </c>
      <c r="O111" s="10">
        <v>14.670833333333333</v>
      </c>
      <c r="P111" s="1">
        <f>AVERAGE(Q111:Q112)</f>
        <v>18.130475000000001</v>
      </c>
      <c r="Q111" s="1">
        <f>1.158*O111+2.676</f>
        <v>19.664825</v>
      </c>
      <c r="R111" s="1">
        <f>EXP(2.3026*(((7.5*P111)/(P111+237.3)+0.7858)))</f>
        <v>20.80458789747891</v>
      </c>
      <c r="S111" s="1">
        <f>((0.622/I111)*J111*K111*L111*M111*(N111-R111))</f>
        <v>-34.516480998164184</v>
      </c>
      <c r="T111" s="1">
        <f>IF(S111&lt;0,S111,0)</f>
        <v>-34.516480998164184</v>
      </c>
      <c r="U111" s="9">
        <v>2258000</v>
      </c>
      <c r="V111" s="1">
        <f>(-T111)*E111/U111</f>
        <v>5.4763624239605839</v>
      </c>
      <c r="W111" s="1">
        <f>V111*3600*24/1000</f>
        <v>473.15771343019441</v>
      </c>
      <c r="X111" s="1">
        <v>1.52E-2</v>
      </c>
      <c r="Y111" s="1">
        <f>X111*E111</f>
        <v>5445.4427315519915</v>
      </c>
      <c r="Z111" s="1">
        <v>8114000</v>
      </c>
      <c r="AA111" s="1">
        <v>0.1</v>
      </c>
      <c r="AB111" s="1">
        <v>2.5</v>
      </c>
      <c r="AC111" s="1">
        <v>0.54949999999999821</v>
      </c>
      <c r="AD111" s="1">
        <v>1.161</v>
      </c>
      <c r="AE111" s="1">
        <v>1.013E-3</v>
      </c>
      <c r="AF111" s="1">
        <v>1.6695406015794223</v>
      </c>
      <c r="AG111" s="1">
        <v>1.4531959652914224</v>
      </c>
      <c r="AH111" s="1">
        <v>999.17749178049507</v>
      </c>
      <c r="AI111" s="1">
        <v>2.4500000000000002</v>
      </c>
      <c r="AJ111" s="1">
        <v>28.356481481481481</v>
      </c>
      <c r="AK111" s="1">
        <v>6.7000000000000004E-2</v>
      </c>
      <c r="AL111" s="1">
        <v>200</v>
      </c>
      <c r="AM111" s="1">
        <v>30</v>
      </c>
      <c r="AN111" s="1">
        <f>((AA111*(AB111-AC111))/((AA111+(AK111*(1+(AL111/AM111))))*AH111*AI111))</f>
        <v>1.2983886017494011E-4</v>
      </c>
      <c r="AO111" s="1">
        <f>((86400*AD111*AE111*(AF111-AG111))/AM111)/((AA111+(AK111*(1+(AL111/AM111))))*AH111*AI111)</f>
        <v>4.8779688755782002E-4</v>
      </c>
      <c r="AP111" s="1">
        <f>AN111+AO111</f>
        <v>6.176357477327601E-4</v>
      </c>
      <c r="AQ111" s="1">
        <f>AP111*Z111</f>
        <v>5011.4964571036153</v>
      </c>
      <c r="AR111" s="1">
        <v>388000</v>
      </c>
      <c r="AS111" s="1">
        <v>100</v>
      </c>
      <c r="AT111" s="1">
        <v>5</v>
      </c>
      <c r="AU111" s="1">
        <f>((AA111*(AB111-AC111))/((AA111+(AK111*(1+(AS111/AT111))))*AH111*AI111))</f>
        <v>5.2871785353254748E-5</v>
      </c>
      <c r="AV111" s="1">
        <f>((86400*AD111*AE111*(AF111-AG111))/AT111)/((AA111+(AK111*(1+(AS111/AT111))))*AH111*AI111)</f>
        <v>1.191816947569936E-3</v>
      </c>
      <c r="AW111" s="1">
        <f>AU111+AV111</f>
        <v>1.2446887329231908E-3</v>
      </c>
      <c r="AX111" s="1">
        <f>AW111*AR111</f>
        <v>482.93922837419802</v>
      </c>
      <c r="AY111" s="1">
        <v>392000</v>
      </c>
      <c r="AZ111" s="1">
        <v>1.52E-2</v>
      </c>
      <c r="BA111" s="1">
        <v>0.1</v>
      </c>
      <c r="BB111" s="1">
        <f>AY111*AZ111*BA111</f>
        <v>595.84</v>
      </c>
      <c r="BC111" s="1">
        <v>30000</v>
      </c>
      <c r="BD111" s="1">
        <f>BC111*W111/E111</f>
        <v>39.622107505421418</v>
      </c>
      <c r="BE111" s="1">
        <f>9325000-E111</f>
        <v>8966747.1887136847</v>
      </c>
      <c r="BF111" s="1">
        <f>AZ111*BE111</f>
        <v>136294.557268448</v>
      </c>
      <c r="BG111" s="1">
        <f>AVERAGE(BF109:BF111)</f>
        <v>45431.519089482666</v>
      </c>
      <c r="BH111" s="1">
        <f>IF((BD111+BB111+AX111+AQ111)&lt;BG111,BD111+BB111+AX111+AQ111,BG111)</f>
        <v>6129.8977929832345</v>
      </c>
      <c r="BI111" s="11">
        <v>1044.3501000000003</v>
      </c>
      <c r="BJ111" s="1">
        <v>13298.322920965194</v>
      </c>
      <c r="BK111" s="1">
        <v>6153.4805214765929</v>
      </c>
    </row>
    <row r="112" spans="1:63">
      <c r="A112" s="8">
        <v>39924</v>
      </c>
      <c r="B112" s="7" t="s">
        <v>168</v>
      </c>
      <c r="C112" s="1">
        <v>22.264399778968254</v>
      </c>
      <c r="D112" s="1">
        <f>1*C112-19.06222222</f>
        <v>3.2021775589682555</v>
      </c>
      <c r="E112" s="1">
        <f>-9018.7*D112^3 + 50694*D112^2 + 41936*D112-0.0000001</f>
        <v>357971.334542014</v>
      </c>
      <c r="F112" s="1">
        <f>C112-C113</f>
        <v>4.9998768849164321E-3</v>
      </c>
      <c r="G112" s="1">
        <f>-2254.7*D112^4 + 16898*D112^3 + 20968*D112^2 + 0.8449*D112-0.0000003</f>
        <v>532785.54381932016</v>
      </c>
      <c r="H112" s="1">
        <f>G112-G111</f>
        <v>-1131.904902733746</v>
      </c>
      <c r="I112" s="1">
        <v>1016.4333333333333</v>
      </c>
      <c r="J112" s="9">
        <v>1.2999999999999999E-3</v>
      </c>
      <c r="K112" s="1">
        <v>1.1679999999999999</v>
      </c>
      <c r="L112" s="9">
        <v>2453000</v>
      </c>
      <c r="M112" s="1">
        <v>2.375</v>
      </c>
      <c r="N112" s="1">
        <v>9.6872582248963255</v>
      </c>
      <c r="O112" s="10">
        <v>12.020833333333336</v>
      </c>
      <c r="P112" s="1">
        <f>AVERAGE(Q112:Q113)</f>
        <v>15.052125</v>
      </c>
      <c r="Q112" s="1">
        <f>1.158*O112+2.676</f>
        <v>16.596125000000001</v>
      </c>
      <c r="R112" s="1">
        <f>EXP(2.3026*(((7.5*P112)/(P112+237.3)+0.7858)))</f>
        <v>17.106564362350817</v>
      </c>
      <c r="S112" s="1">
        <f>((0.622/I112)*J112*K112*L112*M112*(N112-R112))</f>
        <v>-40.162629077356911</v>
      </c>
      <c r="T112" s="1">
        <f>IF(S112&lt;0,S112,0)</f>
        <v>-40.162629077356911</v>
      </c>
      <c r="U112" s="9">
        <v>2258000</v>
      </c>
      <c r="V112" s="1">
        <f>(-T112)*E112/U112</f>
        <v>6.3671700307959922</v>
      </c>
      <c r="W112" s="1">
        <f>V112*3600*24/1000</f>
        <v>550.12349066077365</v>
      </c>
      <c r="X112" s="1">
        <v>2.5399999999999999E-2</v>
      </c>
      <c r="Y112" s="1">
        <f>X112*E112</f>
        <v>9092.4718973671552</v>
      </c>
      <c r="Z112" s="1">
        <v>8114000</v>
      </c>
      <c r="AA112" s="1">
        <v>0.1</v>
      </c>
      <c r="AB112" s="1">
        <v>12.8</v>
      </c>
      <c r="AC112" s="1">
        <v>-0.70650000000000002</v>
      </c>
      <c r="AD112" s="1">
        <v>1.161</v>
      </c>
      <c r="AE112" s="1">
        <v>1.013E-3</v>
      </c>
      <c r="AF112" s="1">
        <v>1.4044917927918903</v>
      </c>
      <c r="AG112" s="1">
        <v>0.96851413211274096</v>
      </c>
      <c r="AH112" s="1">
        <v>999.52371170566414</v>
      </c>
      <c r="AI112" s="1">
        <v>2.4500000000000002</v>
      </c>
      <c r="AJ112" s="1">
        <v>28.356481481481481</v>
      </c>
      <c r="AK112" s="1">
        <v>6.7000000000000004E-2</v>
      </c>
      <c r="AL112" s="1">
        <v>200</v>
      </c>
      <c r="AM112" s="1">
        <v>30</v>
      </c>
      <c r="AN112" s="1">
        <f>((AA112*(AB112-AC112))/((AA112+(AK112*(1+(AL112/AM112))))*AH112*AI112))</f>
        <v>8.9877524769796434E-4</v>
      </c>
      <c r="AO112" s="1">
        <f>((86400*AD112*AE112*(AF112-AG112))/AM112)/((AA112+(AK112*(1+(AL112/AM112))))*AH112*AI112)</f>
        <v>9.8266767504743917E-4</v>
      </c>
      <c r="AP112" s="1">
        <f>AN112+AO112</f>
        <v>1.8814429227454036E-3</v>
      </c>
      <c r="AQ112" s="1">
        <f>AP112*Z112</f>
        <v>15266.027875156205</v>
      </c>
      <c r="AR112" s="1">
        <v>388000</v>
      </c>
      <c r="AS112" s="1">
        <v>100</v>
      </c>
      <c r="AT112" s="1">
        <v>5</v>
      </c>
      <c r="AU112" s="1">
        <f>((AA112*(AB112-AC112))/((AA112+(AK112*(1+(AS112/AT112))))*AH112*AI112))</f>
        <v>3.6599098230744357E-4</v>
      </c>
      <c r="AV112" s="1">
        <f>((86400*AD112*AE112*(AF112-AG112))/AT112)/((AA112+(AK112*(1+(AS112/AT112))))*AH112*AI112)</f>
        <v>2.4009173055903592E-3</v>
      </c>
      <c r="AW112" s="1">
        <f>AU112+AV112</f>
        <v>2.766908287897803E-3</v>
      </c>
      <c r="AX112" s="1">
        <f>AW112*AR112</f>
        <v>1073.5604157043476</v>
      </c>
      <c r="AY112" s="1">
        <v>392000</v>
      </c>
      <c r="AZ112" s="1">
        <v>2.5399999999999999E-2</v>
      </c>
      <c r="BA112" s="1">
        <v>0.1</v>
      </c>
      <c r="BB112" s="1">
        <f>AY112*AZ112*BA112</f>
        <v>995.68</v>
      </c>
      <c r="BC112" s="1">
        <v>30000</v>
      </c>
      <c r="BD112" s="1">
        <f>BC112*W112/E112</f>
        <v>46.103425406779941</v>
      </c>
      <c r="BE112" s="1">
        <f>9325000-E112</f>
        <v>8967028.6654579863</v>
      </c>
      <c r="BF112" s="1">
        <f>AZ112*BE112</f>
        <v>227762.52810263284</v>
      </c>
      <c r="BG112" s="1">
        <f>AVERAGE(BF110:BF112)</f>
        <v>121352.36179036029</v>
      </c>
      <c r="BH112" s="1">
        <f>IF((BD112+BB112+AX112+AQ112)&lt;BG112,BD112+BB112+AX112+AQ112,BG112)</f>
        <v>17381.371716267335</v>
      </c>
      <c r="BI112" s="11">
        <v>2140.6581000000015</v>
      </c>
      <c r="BJ112" s="1">
        <v>21418.943526665003</v>
      </c>
      <c r="BK112" s="1">
        <v>9604.0321172248769</v>
      </c>
    </row>
    <row r="113" spans="1:63">
      <c r="A113" s="8">
        <v>39925</v>
      </c>
      <c r="B113" s="7" t="s">
        <v>169</v>
      </c>
      <c r="C113" s="1">
        <v>22.259399902083338</v>
      </c>
      <c r="D113" s="1">
        <f>1*C113-19.06222222</f>
        <v>3.1971776820833391</v>
      </c>
      <c r="E113" s="1">
        <f>-9018.7*D113^3 + 50694*D113^2 + 41936*D113-0.0000001</f>
        <v>357524.61447021004</v>
      </c>
      <c r="F113" s="1">
        <f>C113-C114</f>
        <v>5.5624812500028042E-3</v>
      </c>
      <c r="G113" s="1">
        <f>-2254.7*D113^4 + 16898*D113^3 + 20968*D113^2 + 0.8449*D113-0.0000003</f>
        <v>530996.85939784232</v>
      </c>
      <c r="H113" s="1">
        <f>G113-G112</f>
        <v>-1788.6844214778394</v>
      </c>
      <c r="I113" s="1">
        <v>1022.7541666666667</v>
      </c>
      <c r="J113" s="9">
        <v>1.2999999999999999E-3</v>
      </c>
      <c r="K113" s="1">
        <v>1.1679999999999999</v>
      </c>
      <c r="L113" s="9">
        <v>2453000</v>
      </c>
      <c r="M113" s="1">
        <v>1.3375000000000004</v>
      </c>
      <c r="N113" s="1">
        <v>8.8301490709641701</v>
      </c>
      <c r="O113" s="10">
        <v>9.3541666666666661</v>
      </c>
      <c r="P113" s="1">
        <f>AVERAGE(Q113:Q114)</f>
        <v>14.494837499999997</v>
      </c>
      <c r="Q113" s="1">
        <f>1.158*O113+2.676</f>
        <v>13.508124999999998</v>
      </c>
      <c r="R113" s="1">
        <f>EXP(2.3026*(((7.5*P113)/(P113+237.3)+0.7858)))</f>
        <v>16.502637332156176</v>
      </c>
      <c r="S113" s="1">
        <f>((0.622/I113)*J113*K113*L113*M113*(N113-R113))</f>
        <v>-23.245178947105536</v>
      </c>
      <c r="T113" s="1">
        <f>IF(S113&lt;0,S113,0)</f>
        <v>-23.245178947105536</v>
      </c>
      <c r="U113" s="9">
        <v>2258000</v>
      </c>
      <c r="V113" s="1">
        <f>(-T113)*E113/U113</f>
        <v>3.6805684859853631</v>
      </c>
      <c r="W113" s="1">
        <f>V113*3600*24/1000</f>
        <v>318.00111718913541</v>
      </c>
      <c r="X113" s="1">
        <v>0</v>
      </c>
      <c r="Y113" s="1">
        <f>X113*E113</f>
        <v>0</v>
      </c>
      <c r="Z113" s="1">
        <v>8114000</v>
      </c>
      <c r="AA113" s="1">
        <v>0.1</v>
      </c>
      <c r="AB113" s="1">
        <v>12.6</v>
      </c>
      <c r="AC113" s="1">
        <v>-1.6526866666666675</v>
      </c>
      <c r="AD113" s="1">
        <v>1.161</v>
      </c>
      <c r="AE113" s="1">
        <v>1.013E-3</v>
      </c>
      <c r="AF113" s="1">
        <v>1.1758197439624516</v>
      </c>
      <c r="AG113" s="1">
        <v>0.88284465775847398</v>
      </c>
      <c r="AH113" s="1">
        <v>999.78203740179993</v>
      </c>
      <c r="AI113" s="1">
        <v>2.4500000000000002</v>
      </c>
      <c r="AJ113" s="1">
        <v>28.356481481481481</v>
      </c>
      <c r="AK113" s="1">
        <v>6.7000000000000004E-2</v>
      </c>
      <c r="AL113" s="1">
        <v>200</v>
      </c>
      <c r="AM113" s="1">
        <v>30</v>
      </c>
      <c r="AN113" s="1">
        <f>((AA113*(AB113-AC113))/((AA113+(AK113*(1+(AL113/AM113))))*AH113*AI113))</f>
        <v>9.4818436496649531E-4</v>
      </c>
      <c r="AO113" s="1">
        <f>((86400*AD113*AE113*(AF113-AG113))/AM113)/((AA113+(AK113*(1+(AL113/AM113))))*AH113*AI113)</f>
        <v>6.6017776900307559E-4</v>
      </c>
      <c r="AP113" s="1">
        <f>AN113+AO113</f>
        <v>1.608362133969571E-3</v>
      </c>
      <c r="AQ113" s="1">
        <f>AP113*Z113</f>
        <v>13050.250355029099</v>
      </c>
      <c r="AR113" s="1">
        <v>388000</v>
      </c>
      <c r="AS113" s="1">
        <v>100</v>
      </c>
      <c r="AT113" s="1">
        <v>5</v>
      </c>
      <c r="AU113" s="1">
        <f>((AA113*(AB113-AC113))/((AA113+(AK113*(1+(AS113/AT113))))*AH113*AI113))</f>
        <v>3.8611090818476388E-4</v>
      </c>
      <c r="AV113" s="1">
        <f>((86400*AD113*AE113*(AF113-AG113))/AT113)/((AA113+(AK113*(1+(AS113/AT113))))*AH113*AI113)</f>
        <v>1.6129890812669699E-3</v>
      </c>
      <c r="AW113" s="1">
        <f>AU113+AV113</f>
        <v>1.9990999894517339E-3</v>
      </c>
      <c r="AX113" s="1">
        <f>AW113*AR113</f>
        <v>775.65079590727271</v>
      </c>
      <c r="AY113" s="1">
        <v>392000</v>
      </c>
      <c r="AZ113" s="1">
        <v>0</v>
      </c>
      <c r="BA113" s="1">
        <v>0.1</v>
      </c>
      <c r="BB113" s="1">
        <f>AY113*AZ113*BA113</f>
        <v>0</v>
      </c>
      <c r="BC113" s="1">
        <v>30000</v>
      </c>
      <c r="BD113" s="1">
        <f>BC113*W113/E113</f>
        <v>26.683571227146835</v>
      </c>
      <c r="BE113" s="1">
        <f>9325000-E113</f>
        <v>8967475.3855297901</v>
      </c>
      <c r="BF113" s="1">
        <f>AZ113*BE113</f>
        <v>0</v>
      </c>
      <c r="BG113" s="1">
        <f>AVERAGE(BF111:BF113)</f>
        <v>121352.36179036029</v>
      </c>
      <c r="BH113" s="1">
        <f>IF((BD113+BB113+AX113+AQ113)&lt;BG113,BD113+BB113+AX113+AQ113,BG113)</f>
        <v>13852.584722163518</v>
      </c>
      <c r="BI113" s="11">
        <v>532.67759999999998</v>
      </c>
      <c r="BJ113" s="1">
        <v>13576.988185727572</v>
      </c>
      <c r="BK113" s="1">
        <v>11573.627281438869</v>
      </c>
    </row>
    <row r="114" spans="1:63">
      <c r="A114" s="8">
        <v>39926</v>
      </c>
      <c r="B114" s="7" t="s">
        <v>170</v>
      </c>
      <c r="C114" s="1">
        <v>22.253837420833335</v>
      </c>
      <c r="D114" s="1">
        <f>1*C114-19.06222222</f>
        <v>3.1916152008333363</v>
      </c>
      <c r="E114" s="1">
        <f>-9018.7*D114^3 + 50694*D114^2 + 41936*D114-0.0000001</f>
        <v>357025.52423370152</v>
      </c>
      <c r="F114" s="1">
        <f>C114-C115</f>
        <v>2.9187583333367684E-3</v>
      </c>
      <c r="G114" s="1">
        <f>-2254.7*D114^4 + 16898*D114^3 + 20968*D114^2 + 0.8449*D114-0.0000003</f>
        <v>529009.53593027825</v>
      </c>
      <c r="H114" s="1">
        <f>G114-G113</f>
        <v>-1987.3234675640706</v>
      </c>
      <c r="I114" s="1">
        <v>1025.3124999999998</v>
      </c>
      <c r="J114" s="9">
        <v>1.2999999999999999E-3</v>
      </c>
      <c r="K114" s="1">
        <v>1.1679999999999999</v>
      </c>
      <c r="L114" s="9">
        <v>2453000</v>
      </c>
      <c r="M114" s="1">
        <v>1.95</v>
      </c>
      <c r="N114" s="1">
        <v>9.6385241366689236</v>
      </c>
      <c r="O114" s="10">
        <v>11.058333333333332</v>
      </c>
      <c r="P114" s="1">
        <f>AVERAGE(Q114:Q115)</f>
        <v>17.483924999999996</v>
      </c>
      <c r="Q114" s="1">
        <f>1.158*O114+2.676</f>
        <v>15.481549999999997</v>
      </c>
      <c r="R114" s="1">
        <f>EXP(2.3026*(((7.5*P114)/(P114+237.3)+0.7858)))</f>
        <v>19.974578053425528</v>
      </c>
      <c r="S114" s="1">
        <f>((0.622/I114)*J114*K114*L114*M114*(N114-R114))</f>
        <v>-45.541491874069152</v>
      </c>
      <c r="T114" s="1">
        <f>IF(S114&lt;0,S114,0)</f>
        <v>-45.541491874069152</v>
      </c>
      <c r="U114" s="9">
        <v>2258000</v>
      </c>
      <c r="V114" s="1">
        <f>(-T114)*E114/U114</f>
        <v>7.2008303856175369</v>
      </c>
      <c r="W114" s="1">
        <f>V114*3600*24/1000</f>
        <v>622.15174531735522</v>
      </c>
      <c r="X114" s="1">
        <v>0</v>
      </c>
      <c r="Y114" s="1">
        <f>X114*E114</f>
        <v>0</v>
      </c>
      <c r="Z114" s="1">
        <v>8114000</v>
      </c>
      <c r="AA114" s="1">
        <v>0.1</v>
      </c>
      <c r="AB114" s="1">
        <v>13</v>
      </c>
      <c r="AC114" s="1">
        <v>-0.36057666666666716</v>
      </c>
      <c r="AD114" s="1">
        <v>1.161</v>
      </c>
      <c r="AE114" s="1">
        <v>1.013E-3</v>
      </c>
      <c r="AF114" s="1">
        <v>1.3178128882122162</v>
      </c>
      <c r="AG114" s="1">
        <v>0.96365067450518305</v>
      </c>
      <c r="AH114" s="1">
        <v>999.62770009620158</v>
      </c>
      <c r="AI114" s="1">
        <v>2.4500000000000002</v>
      </c>
      <c r="AJ114" s="1">
        <v>28.356481481481481</v>
      </c>
      <c r="AK114" s="1">
        <v>6.7000000000000004E-2</v>
      </c>
      <c r="AL114" s="1">
        <v>200</v>
      </c>
      <c r="AM114" s="1">
        <v>30</v>
      </c>
      <c r="AN114" s="1">
        <f>((AA114*(AB114-AC114))/((AA114+(AK114*(1+(AL114/AM114))))*AH114*AI114))</f>
        <v>8.8897245245838676E-4</v>
      </c>
      <c r="AO114" s="1">
        <f>((86400*AD114*AE114*(AF114-AG114))/AM114)/((AA114+(AK114*(1+(AL114/AM114))))*AH114*AI114)</f>
        <v>7.9817749074980111E-4</v>
      </c>
      <c r="AP114" s="1">
        <f>AN114+AO114</f>
        <v>1.687149943208188E-3</v>
      </c>
      <c r="AQ114" s="1">
        <f>AP114*Z114</f>
        <v>13689.534639191237</v>
      </c>
      <c r="AR114" s="1">
        <v>388000</v>
      </c>
      <c r="AS114" s="1">
        <v>100</v>
      </c>
      <c r="AT114" s="1">
        <v>5</v>
      </c>
      <c r="AU114" s="1">
        <f>((AA114*(AB114-AC114))/((AA114+(AK114*(1+(AS114/AT114))))*AH114*AI114))</f>
        <v>3.6199917827380886E-4</v>
      </c>
      <c r="AV114" s="1">
        <f>((86400*AD114*AE114*(AF114-AG114))/AT114)/((AA114+(AK114*(1+(AS114/AT114))))*AH114*AI114)</f>
        <v>1.9501589389122544E-3</v>
      </c>
      <c r="AW114" s="1">
        <f>AU114+AV114</f>
        <v>2.3121581171860633E-3</v>
      </c>
      <c r="AX114" s="1">
        <f>AW114*AR114</f>
        <v>897.11734946819251</v>
      </c>
      <c r="AY114" s="1">
        <v>392000</v>
      </c>
      <c r="AZ114" s="1">
        <v>0</v>
      </c>
      <c r="BA114" s="1">
        <v>0.1</v>
      </c>
      <c r="BB114" s="1">
        <f>AY114*AZ114*BA114</f>
        <v>0</v>
      </c>
      <c r="BC114" s="1">
        <v>30000</v>
      </c>
      <c r="BD114" s="1">
        <f>BC114*W114/E114</f>
        <v>52.277921584405334</v>
      </c>
      <c r="BE114" s="1">
        <f>9325000-E114</f>
        <v>8967974.4757662993</v>
      </c>
      <c r="BF114" s="1">
        <f>AZ114*BE114</f>
        <v>0</v>
      </c>
      <c r="BG114" s="1">
        <f>AVERAGE(BF112:BF114)</f>
        <v>75920.84270087762</v>
      </c>
      <c r="BH114" s="1">
        <f>IF((BD114+BB114+AX114+AQ114)&lt;BG114,BD114+BB114+AX114+AQ114,BG114)</f>
        <v>14638.929910243834</v>
      </c>
      <c r="BI114" s="11">
        <v>224.4626999999999</v>
      </c>
      <c r="BJ114" s="1">
        <v>13163.261703685585</v>
      </c>
      <c r="BK114" s="1">
        <v>11573.627281438869</v>
      </c>
    </row>
    <row r="115" spans="1:63">
      <c r="A115" s="8">
        <v>39927</v>
      </c>
      <c r="B115" s="7" t="s">
        <v>171</v>
      </c>
      <c r="C115" s="1">
        <v>22.250918662499998</v>
      </c>
      <c r="D115" s="1">
        <f>1*C115-19.06222222</f>
        <v>3.1886964424999995</v>
      </c>
      <c r="E115" s="1">
        <f>-9018.7*D115^3 + 50694*D115^2 + 41936*D115-0.0000001</f>
        <v>356762.75711371226</v>
      </c>
      <c r="F115" s="1">
        <f>C115-C116</f>
        <v>1.4851041666688047E-3</v>
      </c>
      <c r="G115" s="1">
        <f>-2254.7*D115^4 + 16898*D115^3 + 20968*D115^2 + 0.8449*D115-0.0000003</f>
        <v>527967.85504558799</v>
      </c>
      <c r="H115" s="1">
        <f>G115-G114</f>
        <v>-1041.6808846902568</v>
      </c>
      <c r="I115" s="1">
        <v>1024.25</v>
      </c>
      <c r="J115" s="9">
        <v>1.2999999999999999E-3</v>
      </c>
      <c r="K115" s="1">
        <v>1.1679999999999999</v>
      </c>
      <c r="L115" s="9">
        <v>2453000</v>
      </c>
      <c r="M115" s="1">
        <v>3.0625</v>
      </c>
      <c r="N115" s="1">
        <v>12.180040102759314</v>
      </c>
      <c r="O115" s="10">
        <v>14.516666666666664</v>
      </c>
      <c r="P115" s="1">
        <f>AVERAGE(Q115:Q116)</f>
        <v>20.687724999999997</v>
      </c>
      <c r="Q115" s="1">
        <f>1.158*O115+2.676</f>
        <v>19.486299999999993</v>
      </c>
      <c r="R115" s="1">
        <f>EXP(2.3026*(((7.5*P115)/(P115+237.3)+0.7858)))</f>
        <v>24.390738465057776</v>
      </c>
      <c r="S115" s="1">
        <f>((0.622/I115)*J115*K115*L115*M115*(N115-R115))</f>
        <v>-84.583325472282525</v>
      </c>
      <c r="T115" s="1">
        <f>IF(S115&lt;0,S115,0)</f>
        <v>-84.583325472282525</v>
      </c>
      <c r="U115" s="9">
        <v>2258000</v>
      </c>
      <c r="V115" s="1">
        <f>(-T115)*E115/U115</f>
        <v>13.364118866845882</v>
      </c>
      <c r="W115" s="1">
        <f>V115*3600*24/1000</f>
        <v>1154.6598700954842</v>
      </c>
      <c r="X115" s="1">
        <v>0</v>
      </c>
      <c r="Y115" s="1">
        <f>X115*E115</f>
        <v>0</v>
      </c>
      <c r="Z115" s="1">
        <v>8114000</v>
      </c>
      <c r="AA115" s="1">
        <v>0.1</v>
      </c>
      <c r="AB115" s="1">
        <v>9.9</v>
      </c>
      <c r="AC115" s="1">
        <v>1.3962533333333322</v>
      </c>
      <c r="AD115" s="1">
        <v>1.161</v>
      </c>
      <c r="AE115" s="1">
        <v>1.013E-3</v>
      </c>
      <c r="AF115" s="1">
        <v>1.6529988165320544</v>
      </c>
      <c r="AG115" s="1">
        <v>1.2177091281786134</v>
      </c>
      <c r="AH115" s="1">
        <v>999.19997251685163</v>
      </c>
      <c r="AI115" s="1">
        <v>2.4500000000000002</v>
      </c>
      <c r="AJ115" s="1">
        <v>28.356481481481481</v>
      </c>
      <c r="AK115" s="1">
        <v>6.7000000000000004E-2</v>
      </c>
      <c r="AL115" s="1">
        <v>200</v>
      </c>
      <c r="AM115" s="1">
        <v>30</v>
      </c>
      <c r="AN115" s="1">
        <f>((AA115*(AB115-AC115))/((AA115+(AK115*(1+(AL115/AM115))))*AH115*AI115))</f>
        <v>5.6605584885140463E-4</v>
      </c>
      <c r="AO115" s="1">
        <f>((86400*AD115*AE115*(AF115-AG115))/AM115)/((AA115+(AK115*(1+(AL115/AM115))))*AH115*AI115)</f>
        <v>9.8143490675254869E-4</v>
      </c>
      <c r="AP115" s="1">
        <f>AN115+AO115</f>
        <v>1.5474907556039534E-3</v>
      </c>
      <c r="AQ115" s="1">
        <f>AP115*Z115</f>
        <v>12556.339990970479</v>
      </c>
      <c r="AR115" s="1">
        <v>388000</v>
      </c>
      <c r="AS115" s="1">
        <v>100</v>
      </c>
      <c r="AT115" s="1">
        <v>5</v>
      </c>
      <c r="AU115" s="1">
        <f>((AA115*(AB115-AC115))/((AA115+(AK115*(1+(AS115/AT115))))*AH115*AI115))</f>
        <v>2.3050405169994161E-4</v>
      </c>
      <c r="AV115" s="1">
        <f>((86400*AD115*AE115*(AF115-AG115))/AT115)/((AA115+(AK115*(1+(AS115/AT115))))*AH115*AI115)</f>
        <v>2.3979053262527441E-3</v>
      </c>
      <c r="AW115" s="1">
        <f>AU115+AV115</f>
        <v>2.6284093779526856E-3</v>
      </c>
      <c r="AX115" s="1">
        <f>AW115*AR115</f>
        <v>1019.822838645642</v>
      </c>
      <c r="AY115" s="1">
        <v>392000</v>
      </c>
      <c r="AZ115" s="1">
        <v>0</v>
      </c>
      <c r="BA115" s="1">
        <v>0.1</v>
      </c>
      <c r="BB115" s="1">
        <f>AY115*AZ115*BA115</f>
        <v>0</v>
      </c>
      <c r="BC115" s="1">
        <v>30000</v>
      </c>
      <c r="BD115" s="1">
        <f>BC115*W115/E115</f>
        <v>97.09476511255815</v>
      </c>
      <c r="BE115" s="1">
        <f>9325000-E115</f>
        <v>8968237.2428862881</v>
      </c>
      <c r="BF115" s="1">
        <f>AZ115*BE115</f>
        <v>0</v>
      </c>
      <c r="BG115" s="1">
        <f>AVERAGE(BF113:BF115)</f>
        <v>0</v>
      </c>
      <c r="BH115" s="1">
        <f>IF((BD115+BB115+AX115+AQ115)&lt;BG115,BD115+BB115+AX115+AQ115,BG115)</f>
        <v>0</v>
      </c>
      <c r="BI115" s="11">
        <v>185.48640000000026</v>
      </c>
      <c r="BJ115" s="1">
        <v>11646.134696033641</v>
      </c>
      <c r="BK115" s="1">
        <v>11573.627281438869</v>
      </c>
    </row>
    <row r="116" spans="1:63">
      <c r="A116" s="8">
        <v>39928</v>
      </c>
      <c r="B116" s="7" t="s">
        <v>172</v>
      </c>
      <c r="C116" s="1">
        <v>22.24943355833333</v>
      </c>
      <c r="D116" s="1">
        <f>1*C116-19.06222222</f>
        <v>3.1872113383333307</v>
      </c>
      <c r="E116" s="1">
        <f>-9018.7*D116^3 + 50694*D116^2 + 41936*D116-0.0000001</f>
        <v>356628.82482592668</v>
      </c>
      <c r="F116" s="1">
        <f>C116-C117</f>
        <v>2.3085166666625412E-3</v>
      </c>
      <c r="G116" s="1">
        <f>-2254.7*D116^4 + 16898*D116^3 + 20968*D116^2 + 0.8449*D116-0.0000003</f>
        <v>527438.12817764771</v>
      </c>
      <c r="H116" s="1">
        <f>G116-G115</f>
        <v>-529.72686794027686</v>
      </c>
      <c r="I116" s="1">
        <v>1020.2583333333337</v>
      </c>
      <c r="J116" s="9">
        <v>1.2999999999999999E-3</v>
      </c>
      <c r="K116" s="1">
        <v>1.1679999999999999</v>
      </c>
      <c r="L116" s="9">
        <v>2453000</v>
      </c>
      <c r="M116" s="1">
        <v>4.333333333333333</v>
      </c>
      <c r="N116" s="1">
        <v>15.298025746874332</v>
      </c>
      <c r="O116" s="10">
        <v>16.591666666666669</v>
      </c>
      <c r="P116" s="1">
        <f>AVERAGE(Q116:Q117)</f>
        <v>22.263087500000001</v>
      </c>
      <c r="Q116" s="1">
        <f>1.158*O116+2.676</f>
        <v>21.889150000000001</v>
      </c>
      <c r="R116" s="1">
        <f>EXP(2.3026*(((7.5*P116)/(P116+237.3)+0.7858)))</f>
        <v>26.859300429117052</v>
      </c>
      <c r="S116" s="1">
        <f>((0.622/I116)*J116*K116*L116*M116*(N116-R116))</f>
        <v>-113.76057918066448</v>
      </c>
      <c r="T116" s="1">
        <f>IF(S116&lt;0,S116,0)</f>
        <v>-113.76057918066448</v>
      </c>
      <c r="U116" s="9">
        <v>2258000</v>
      </c>
      <c r="V116" s="1">
        <f>(-T116)*E116/U116</f>
        <v>17.96736123326712</v>
      </c>
      <c r="W116" s="1">
        <f>V116*3600*24/1000</f>
        <v>1552.3800105542791</v>
      </c>
      <c r="X116" s="1">
        <v>0</v>
      </c>
      <c r="Y116" s="1">
        <f>X116*E116</f>
        <v>0</v>
      </c>
      <c r="Z116" s="1">
        <v>8114000</v>
      </c>
      <c r="AA116" s="1">
        <v>0.1</v>
      </c>
      <c r="AB116" s="1">
        <v>4.0999999999999996</v>
      </c>
      <c r="AC116" s="1">
        <v>1.8646366666666681</v>
      </c>
      <c r="AD116" s="1">
        <v>1.161</v>
      </c>
      <c r="AE116" s="1">
        <v>1.013E-3</v>
      </c>
      <c r="AF116" s="1">
        <v>1.88815155280103</v>
      </c>
      <c r="AG116" s="1">
        <v>1.5294027577688343</v>
      </c>
      <c r="AH116" s="1">
        <v>998.87404969806653</v>
      </c>
      <c r="AI116" s="1">
        <v>2.4500000000000002</v>
      </c>
      <c r="AJ116" s="1">
        <v>28.356481481481481</v>
      </c>
      <c r="AK116" s="1">
        <v>6.7000000000000004E-2</v>
      </c>
      <c r="AL116" s="1">
        <v>200</v>
      </c>
      <c r="AM116" s="1">
        <v>30</v>
      </c>
      <c r="AN116" s="1">
        <f>((AA116*(AB116-AC116))/((AA116+(AK116*(1+(AL116/AM116))))*AH116*AI116))</f>
        <v>1.4884655046356018E-4</v>
      </c>
      <c r="AO116" s="1">
        <f>((86400*AD116*AE116*(AF116-AG116))/AM116)/((AA116+(AK116*(1+(AL116/AM116))))*AH116*AI116)</f>
        <v>8.0912432038231263E-4</v>
      </c>
      <c r="AP116" s="1">
        <f>AN116+AO116</f>
        <v>9.5797087084587278E-4</v>
      </c>
      <c r="AQ116" s="1">
        <f>AP116*Z116</f>
        <v>7772.9756460434119</v>
      </c>
      <c r="AR116" s="1">
        <v>388000</v>
      </c>
      <c r="AS116" s="1">
        <v>100</v>
      </c>
      <c r="AT116" s="1">
        <v>5</v>
      </c>
      <c r="AU116" s="1">
        <f>((AA116*(AB116-AC116))/((AA116+(AK116*(1+(AS116/AT116))))*AH116*AI116))</f>
        <v>6.0611922009160433E-5</v>
      </c>
      <c r="AV116" s="1">
        <f>((86400*AD116*AE116*(AF116-AG116))/AT116)/((AA116+(AK116*(1+(AS116/AT116))))*AH116*AI116)</f>
        <v>1.9769049420356173E-3</v>
      </c>
      <c r="AW116" s="1">
        <f>AU116+AV116</f>
        <v>2.0375168640447776E-3</v>
      </c>
      <c r="AX116" s="1">
        <f>AW116*AR116</f>
        <v>790.5565432493737</v>
      </c>
      <c r="AY116" s="1">
        <v>392000</v>
      </c>
      <c r="AZ116" s="1">
        <v>0</v>
      </c>
      <c r="BA116" s="1">
        <v>0.1</v>
      </c>
      <c r="BB116" s="1">
        <f>AY116*AZ116*BA116</f>
        <v>0</v>
      </c>
      <c r="BC116" s="1">
        <v>30000</v>
      </c>
      <c r="BD116" s="1">
        <f>BC116*W116/E116</f>
        <v>130.58787477248995</v>
      </c>
      <c r="BE116" s="1">
        <f>9325000-E116</f>
        <v>8968371.1751740724</v>
      </c>
      <c r="BF116" s="1">
        <f>AZ116*BE116</f>
        <v>0</v>
      </c>
      <c r="BG116" s="1">
        <f>AVERAGE(BF114:BF116)</f>
        <v>0</v>
      </c>
      <c r="BH116" s="1">
        <f>IF((BD116+BB116+AX116+AQ116)&lt;BG116,BD116+BB116+AX116+AQ116,BG116)</f>
        <v>0</v>
      </c>
      <c r="BI116" s="11">
        <v>169.93169999999986</v>
      </c>
      <c r="BJ116" s="1">
        <v>10720.905838824865</v>
      </c>
      <c r="BK116" s="1">
        <v>11573.627281438869</v>
      </c>
    </row>
    <row r="117" spans="1:63">
      <c r="A117" s="8">
        <v>39929</v>
      </c>
      <c r="B117" s="7" t="s">
        <v>173</v>
      </c>
      <c r="C117" s="1">
        <v>22.247125041666667</v>
      </c>
      <c r="D117" s="1">
        <f>1*C117-19.06222222</f>
        <v>3.1849028216666682</v>
      </c>
      <c r="E117" s="1">
        <f>-9018.7*D117^3 + 50694*D117^2 + 41936*D117-0.0000001</f>
        <v>356420.32292021369</v>
      </c>
      <c r="F117" s="1">
        <f>C117-C118</f>
        <v>9.5846874999949705E-4</v>
      </c>
      <c r="G117" s="1">
        <f>-2254.7*D117^4 + 16898*D117^3 + 20968*D117^2 + 0.8449*D117-0.0000003</f>
        <v>526615.09069961181</v>
      </c>
      <c r="H117" s="1">
        <f>G117-G116</f>
        <v>-823.03747803589795</v>
      </c>
      <c r="I117" s="1">
        <v>1020.1666666666666</v>
      </c>
      <c r="J117" s="9">
        <v>1.2999999999999999E-3</v>
      </c>
      <c r="K117" s="1">
        <v>1.1679999999999999</v>
      </c>
      <c r="L117" s="9">
        <v>2453000</v>
      </c>
      <c r="M117" s="1">
        <v>3.2166666666666668</v>
      </c>
      <c r="N117" s="1">
        <v>17.57733993182601</v>
      </c>
      <c r="O117" s="10">
        <v>17.237500000000001</v>
      </c>
      <c r="P117" s="1">
        <f>AVERAGE(Q117:Q118)</f>
        <v>23.06645</v>
      </c>
      <c r="Q117" s="1">
        <f>1.158*O117+2.676</f>
        <v>22.637025000000001</v>
      </c>
      <c r="R117" s="1">
        <f>EXP(2.3026*(((7.5*P117)/(P117+237.3)+0.7858)))</f>
        <v>28.200140661142633</v>
      </c>
      <c r="S117" s="1">
        <f>((0.622/I117)*J117*K117*L117*M117*(N117-R117))</f>
        <v>-77.597564792120195</v>
      </c>
      <c r="T117" s="1">
        <f>IF(S117&lt;0,S117,0)</f>
        <v>-77.597564792120195</v>
      </c>
      <c r="U117" s="9">
        <v>2258000</v>
      </c>
      <c r="V117" s="1">
        <f>(-T117)*E117/U117</f>
        <v>12.248604562014917</v>
      </c>
      <c r="W117" s="1">
        <f>V117*3600*24/1000</f>
        <v>1058.2794341580886</v>
      </c>
      <c r="X117" s="1">
        <v>1E-3</v>
      </c>
      <c r="Y117" s="1">
        <f>X117*E117</f>
        <v>356.42032292021372</v>
      </c>
      <c r="Z117" s="1">
        <v>8114000</v>
      </c>
      <c r="AA117" s="1">
        <v>0.1</v>
      </c>
      <c r="AB117" s="1">
        <v>0.8</v>
      </c>
      <c r="AC117" s="1">
        <v>1.1989566666666671</v>
      </c>
      <c r="AD117" s="1">
        <v>1.161</v>
      </c>
      <c r="AE117" s="1">
        <v>1.013E-3</v>
      </c>
      <c r="AF117" s="1">
        <v>1.9670867772214786</v>
      </c>
      <c r="AG117" s="1">
        <v>1.7572641876511876</v>
      </c>
      <c r="AH117" s="1">
        <v>998.76252160381591</v>
      </c>
      <c r="AI117" s="1">
        <v>2.4500000000000002</v>
      </c>
      <c r="AJ117" s="1">
        <v>28.356481481481481</v>
      </c>
      <c r="AK117" s="1">
        <v>6.7000000000000004E-2</v>
      </c>
      <c r="AL117" s="1">
        <v>200</v>
      </c>
      <c r="AM117" s="1">
        <v>30</v>
      </c>
      <c r="AN117" s="1">
        <f>((AA117*(AB117-AC117))/((AA117+(AK117*(1+(AL117/AM117))))*AH117*AI117))</f>
        <v>-2.6568367587915687E-5</v>
      </c>
      <c r="AO117" s="1">
        <f>((86400*AD117*AE117*(AF117-AG117))/AM117)/((AA117+(AK117*(1+(AL117/AM117))))*AH117*AI117)</f>
        <v>4.7328805116050388E-4</v>
      </c>
      <c r="AP117" s="1">
        <f>AN117+AO117</f>
        <v>4.4671968357258817E-4</v>
      </c>
      <c r="AQ117" s="1">
        <f>AP117*Z117</f>
        <v>3624.6835125079806</v>
      </c>
      <c r="AR117" s="1">
        <v>388000</v>
      </c>
      <c r="AS117" s="1">
        <v>100</v>
      </c>
      <c r="AT117" s="1">
        <v>5</v>
      </c>
      <c r="AU117" s="1">
        <f>((AA117*(AB117-AC117))/((AA117+(AK117*(1+(AS117/AT117))))*AH117*AI117))</f>
        <v>-1.0818926062674802E-5</v>
      </c>
      <c r="AV117" s="1">
        <f>((86400*AD117*AE117*(AF117-AG117))/AT117)/((AA117+(AK117*(1+(AS117/AT117))))*AH117*AI117)</f>
        <v>1.1563680188274553E-3</v>
      </c>
      <c r="AW117" s="1">
        <f>AU117+AV117</f>
        <v>1.1455490927647805E-3</v>
      </c>
      <c r="AX117" s="1">
        <f>AW117*AR117</f>
        <v>444.47304799273485</v>
      </c>
      <c r="AY117" s="1">
        <v>392000</v>
      </c>
      <c r="AZ117" s="1">
        <v>1E-3</v>
      </c>
      <c r="BA117" s="1">
        <v>0.1</v>
      </c>
      <c r="BB117" s="1">
        <f>AY117*AZ117*BA117</f>
        <v>39.200000000000003</v>
      </c>
      <c r="BC117" s="1">
        <v>30000</v>
      </c>
      <c r="BD117" s="1">
        <f>BC117*W117/E117</f>
        <v>89.07568110769509</v>
      </c>
      <c r="BE117" s="1">
        <f>9325000-E117</f>
        <v>8968579.6770797856</v>
      </c>
      <c r="BF117" s="1">
        <f>AZ117*BE117</f>
        <v>8968.5796770797861</v>
      </c>
      <c r="BG117" s="1">
        <f>AVERAGE(BF115:BF117)</f>
        <v>2989.5265590265954</v>
      </c>
      <c r="BH117" s="1">
        <f>IF((BD117+BB117+AX117+AQ117)&lt;BG117,BD117+BB117+AX117+AQ117,BG117)</f>
        <v>2989.5265590265954</v>
      </c>
      <c r="BI117" s="11">
        <v>165.24810000000008</v>
      </c>
      <c r="BJ117" s="1">
        <v>11864.250210826691</v>
      </c>
      <c r="BK117" s="1">
        <v>11577.823744028667</v>
      </c>
    </row>
    <row r="118" spans="1:63">
      <c r="A118" s="8">
        <v>39930</v>
      </c>
      <c r="B118" s="7" t="s">
        <v>174</v>
      </c>
      <c r="C118" s="1">
        <v>22.246166572916668</v>
      </c>
      <c r="D118" s="1">
        <f>1*C118-19.06222222</f>
        <v>3.1839443529166687</v>
      </c>
      <c r="E118" s="1">
        <f>-9018.7*D118^3 + 50694*D118^2 + 41936*D118-0.0000001</f>
        <v>356333.64427344891</v>
      </c>
      <c r="F118" s="1">
        <f>C118-C119</f>
        <v>-7.9316274801577435E-3</v>
      </c>
      <c r="G118" s="1">
        <f>-2254.7*D118^4 + 16898*D118^3 + 20968*D118^2 + 0.8449*D118-0.0000003</f>
        <v>526273.51677767048</v>
      </c>
      <c r="H118" s="1">
        <f>G118-G117</f>
        <v>-341.57392194133718</v>
      </c>
      <c r="I118" s="1">
        <v>1021.2999999999998</v>
      </c>
      <c r="J118" s="9">
        <v>1.2999999999999999E-3</v>
      </c>
      <c r="K118" s="1">
        <v>1.1679999999999999</v>
      </c>
      <c r="L118" s="9">
        <v>2453000</v>
      </c>
      <c r="M118" s="1">
        <v>3.0458333333333329</v>
      </c>
      <c r="N118" s="1">
        <v>17.422650450005371</v>
      </c>
      <c r="O118" s="10">
        <v>17.979166666666668</v>
      </c>
      <c r="P118" s="1">
        <f>AVERAGE(Q118:Q119)</f>
        <v>23.647862500000002</v>
      </c>
      <c r="Q118" s="1">
        <f>1.158*O118+2.676</f>
        <v>23.495874999999998</v>
      </c>
      <c r="R118" s="1">
        <f>EXP(2.3026*(((7.5*P118)/(P118+237.3)+0.7858)))</f>
        <v>29.206635985314644</v>
      </c>
      <c r="S118" s="1">
        <f>((0.622/I118)*J118*K118*L118*M118*(N118-R118))</f>
        <v>-81.4177566910396</v>
      </c>
      <c r="T118" s="1">
        <f>IF(S118&lt;0,S118,0)</f>
        <v>-81.4177566910396</v>
      </c>
      <c r="U118" s="9">
        <v>2258000</v>
      </c>
      <c r="V118" s="1">
        <f>(-T118)*E118/U118</f>
        <v>12.848488020499166</v>
      </c>
      <c r="W118" s="1">
        <f>V118*3600*24/1000</f>
        <v>1110.1093649711281</v>
      </c>
      <c r="X118" s="1">
        <v>3.0000000000000001E-3</v>
      </c>
      <c r="Y118" s="1">
        <f>X118*E118</f>
        <v>1069.0009328203469</v>
      </c>
      <c r="Z118" s="1">
        <v>8114000</v>
      </c>
      <c r="AA118" s="1">
        <v>0.1</v>
      </c>
      <c r="AB118" s="1">
        <v>9.6</v>
      </c>
      <c r="AC118" s="1">
        <v>0.70231333333333401</v>
      </c>
      <c r="AD118" s="1">
        <v>1.161</v>
      </c>
      <c r="AE118" s="1">
        <v>1.013E-3</v>
      </c>
      <c r="AF118" s="1">
        <v>2.0612870764389211</v>
      </c>
      <c r="AG118" s="1">
        <v>1.7417875795908881</v>
      </c>
      <c r="AH118" s="1">
        <v>998.62869362940728</v>
      </c>
      <c r="AI118" s="1">
        <v>2.4500000000000002</v>
      </c>
      <c r="AJ118" s="1">
        <v>28.356481481481481</v>
      </c>
      <c r="AK118" s="1">
        <v>6.7000000000000004E-2</v>
      </c>
      <c r="AL118" s="1">
        <v>200</v>
      </c>
      <c r="AM118" s="1">
        <v>30</v>
      </c>
      <c r="AN118" s="1">
        <f>((AA118*(AB118-AC118))/((AA118+(AK118*(1+(AL118/AM118))))*AH118*AI118))</f>
        <v>5.9261746894330794E-4</v>
      </c>
      <c r="AO118" s="1">
        <f>((86400*AD118*AE118*(AF118-AG118))/AM118)/((AA118+(AK118*(1+(AL118/AM118))))*AH118*AI118)</f>
        <v>7.207782495927906E-4</v>
      </c>
      <c r="AP118" s="1">
        <f>AN118+AO118</f>
        <v>1.3133957185360984E-3</v>
      </c>
      <c r="AQ118" s="1">
        <f>AP118*Z118</f>
        <v>10656.892860201902</v>
      </c>
      <c r="AR118" s="1">
        <v>388000</v>
      </c>
      <c r="AS118" s="1">
        <v>100</v>
      </c>
      <c r="AT118" s="1">
        <v>5</v>
      </c>
      <c r="AU118" s="1">
        <f>((AA118*(AB118-AC118))/((AA118+(AK118*(1+(AS118/AT118))))*AH118*AI118))</f>
        <v>2.4132023010940714E-4</v>
      </c>
      <c r="AV118" s="1">
        <f>((86400*AD118*AE118*(AF118-AG118))/AT118)/((AA118+(AK118*(1+(AS118/AT118))))*AH118*AI118)</f>
        <v>1.7610521001995053E-3</v>
      </c>
      <c r="AW118" s="1">
        <f>AU118+AV118</f>
        <v>2.0023723303089123E-3</v>
      </c>
      <c r="AX118" s="1">
        <f>AW118*AR118</f>
        <v>776.92046415985794</v>
      </c>
      <c r="AY118" s="1">
        <v>392000</v>
      </c>
      <c r="AZ118" s="1">
        <v>3.0000000000000001E-3</v>
      </c>
      <c r="BA118" s="1">
        <v>0.1</v>
      </c>
      <c r="BB118" s="1">
        <f>AY118*AZ118*BA118</f>
        <v>117.60000000000001</v>
      </c>
      <c r="BC118" s="1">
        <v>30000</v>
      </c>
      <c r="BD118" s="1">
        <f>BC118*W118/E118</f>
        <v>93.460950107694714</v>
      </c>
      <c r="BE118" s="1">
        <f>9325000-E118</f>
        <v>8968666.3557265513</v>
      </c>
      <c r="BF118" s="1">
        <f>AZ118*BE118</f>
        <v>26905.999067179655</v>
      </c>
      <c r="BG118" s="1">
        <f>AVERAGE(BF116:BF118)</f>
        <v>11958.192914753148</v>
      </c>
      <c r="BH118" s="1">
        <f>IF((BD118+BB118+AX118+AQ118)&lt;BG118,BD118+BB118+AX118+AQ118,BG118)</f>
        <v>11644.874274469455</v>
      </c>
      <c r="BI118" s="11">
        <v>183.22830000000008</v>
      </c>
      <c r="BJ118" s="1">
        <v>12061.517533819224</v>
      </c>
      <c r="BK118" s="1">
        <v>11577.823744028667</v>
      </c>
    </row>
    <row r="119" spans="1:63">
      <c r="A119" s="8">
        <v>39931</v>
      </c>
      <c r="B119" s="7" t="s">
        <v>175</v>
      </c>
      <c r="C119" s="1">
        <v>22.254098200396825</v>
      </c>
      <c r="D119" s="1">
        <f>1*C119-19.06222222</f>
        <v>3.1918759803968264</v>
      </c>
      <c r="E119" s="1">
        <f>-9018.7*D119^3 + 50694*D119^2 + 41936*D119-0.0000001</f>
        <v>357048.97189433349</v>
      </c>
      <c r="F119" s="1">
        <f>C119-C120</f>
        <v>-1.0738302701465585E-2</v>
      </c>
      <c r="G119" s="1">
        <f>-2254.7*D119^4 + 16898*D119^3 + 20968*D119^2 + 0.8449*D119-0.0000003</f>
        <v>529102.64332048921</v>
      </c>
      <c r="H119" s="1">
        <f>G119-G118</f>
        <v>2829.1265428187326</v>
      </c>
      <c r="I119" s="1">
        <v>1019.2125</v>
      </c>
      <c r="J119" s="9">
        <v>1.2999999999999999E-3</v>
      </c>
      <c r="K119" s="1">
        <v>1.1679999999999999</v>
      </c>
      <c r="L119" s="9">
        <v>2453000</v>
      </c>
      <c r="M119" s="1">
        <v>3.5374999999999996</v>
      </c>
      <c r="N119" s="1">
        <v>16.996207250917209</v>
      </c>
      <c r="O119" s="10">
        <v>18.241666666666671</v>
      </c>
      <c r="P119" s="1">
        <f>AVERAGE(Q119:Q120)</f>
        <v>22.696956578947372</v>
      </c>
      <c r="Q119" s="1">
        <f>1.158*O119+2.676</f>
        <v>23.799850000000006</v>
      </c>
      <c r="R119" s="1">
        <f>EXP(2.3026*(((7.5*P119)/(P119+237.3)+0.7858)))</f>
        <v>27.576356902774457</v>
      </c>
      <c r="S119" s="1">
        <f>((0.622/I119)*J119*K119*L119*M119*(N119-R119))</f>
        <v>-85.074155322226986</v>
      </c>
      <c r="T119" s="1">
        <f>IF(S119&lt;0,S119,0)</f>
        <v>-85.074155322226986</v>
      </c>
      <c r="U119" s="9">
        <v>2258000</v>
      </c>
      <c r="V119" s="1">
        <f>(-T119)*E119/U119</f>
        <v>13.45245336252435</v>
      </c>
      <c r="W119" s="1">
        <f>V119*3600*24/1000</f>
        <v>1162.2919705221038</v>
      </c>
      <c r="X119" s="1">
        <v>2.0000000000000001E-4</v>
      </c>
      <c r="Y119" s="1">
        <f>X119*E119</f>
        <v>71.409794378866707</v>
      </c>
      <c r="Z119" s="1">
        <v>8114000</v>
      </c>
      <c r="AA119" s="1">
        <v>0.1</v>
      </c>
      <c r="AB119" s="1">
        <v>9.4</v>
      </c>
      <c r="AC119" s="1">
        <v>0.3663333333333344</v>
      </c>
      <c r="AD119" s="1">
        <v>1.161</v>
      </c>
      <c r="AE119" s="1">
        <v>1.013E-3</v>
      </c>
      <c r="AF119" s="1">
        <v>2.0955612210553785</v>
      </c>
      <c r="AG119" s="1">
        <v>1.6991508900724026</v>
      </c>
      <c r="AH119" s="1">
        <v>998.57987279368194</v>
      </c>
      <c r="AI119" s="1">
        <v>2.4500000000000002</v>
      </c>
      <c r="AJ119" s="1">
        <v>28.356481481481481</v>
      </c>
      <c r="AK119" s="1">
        <v>6.7000000000000004E-2</v>
      </c>
      <c r="AL119" s="1">
        <v>200</v>
      </c>
      <c r="AM119" s="1">
        <v>30</v>
      </c>
      <c r="AN119" s="1">
        <f>((AA119*(AB119-AC119))/((AA119+(AK119*(1+(AL119/AM119))))*AH119*AI119))</f>
        <v>6.017036349232368E-4</v>
      </c>
      <c r="AO119" s="1">
        <f>((86400*AD119*AE119*(AF119-AG119))/AM119)/((AA119+(AK119*(1+(AL119/AM119))))*AH119*AI119)</f>
        <v>8.9432977649414017E-4</v>
      </c>
      <c r="AP119" s="1">
        <f>AN119+AO119</f>
        <v>1.4960334114173771E-3</v>
      </c>
      <c r="AQ119" s="1">
        <f>AP119*Z119</f>
        <v>12138.815100240598</v>
      </c>
      <c r="AR119" s="1">
        <v>388000</v>
      </c>
      <c r="AS119" s="1">
        <v>100</v>
      </c>
      <c r="AT119" s="1">
        <v>5</v>
      </c>
      <c r="AU119" s="1">
        <f>((AA119*(AB119-AC119))/((AA119+(AK119*(1+(AS119/AT119))))*AH119*AI119))</f>
        <v>2.4502021497316496E-4</v>
      </c>
      <c r="AV119" s="1">
        <f>((86400*AD119*AE119*(AF119-AG119))/AT119)/((AA119+(AK119*(1+(AS119/AT119))))*AH119*AI119)</f>
        <v>2.1850844306910578E-3</v>
      </c>
      <c r="AW119" s="1">
        <f>AU119+AV119</f>
        <v>2.4301046456642228E-3</v>
      </c>
      <c r="AX119" s="1">
        <f>AW119*AR119</f>
        <v>942.88060251771844</v>
      </c>
      <c r="AY119" s="1">
        <v>392000</v>
      </c>
      <c r="AZ119" s="1">
        <v>2.0000000000000001E-4</v>
      </c>
      <c r="BA119" s="1">
        <v>0.1</v>
      </c>
      <c r="BB119" s="1">
        <f>AY119*AZ119*BA119</f>
        <v>7.8400000000000007</v>
      </c>
      <c r="BC119" s="1">
        <v>30000</v>
      </c>
      <c r="BD119" s="1">
        <f>BC119*W119/E119</f>
        <v>97.65819778353071</v>
      </c>
      <c r="BE119" s="1">
        <f>9325000-E119</f>
        <v>8967951.0281056669</v>
      </c>
      <c r="BF119" s="1">
        <f>AZ119*BE119</f>
        <v>1793.5902056211335</v>
      </c>
      <c r="BG119" s="1">
        <f>AVERAGE(BF117:BF119)</f>
        <v>12556.05631662686</v>
      </c>
      <c r="BH119" s="1">
        <f>IF((BD119+BB119+AX119+AQ119)&lt;BG119,BD119+BB119+AX119+AQ119,BG119)</f>
        <v>12556.05631662686</v>
      </c>
      <c r="BI119" s="11">
        <v>192.87360000000015</v>
      </c>
      <c r="BJ119" s="1">
        <v>9027.7889556930058</v>
      </c>
      <c r="BK119" s="1">
        <v>12754.924074654975</v>
      </c>
    </row>
    <row r="120" spans="1:63">
      <c r="A120" s="8">
        <v>39932</v>
      </c>
      <c r="B120" s="7" t="s">
        <v>176</v>
      </c>
      <c r="C120" s="1">
        <v>22.264836503098291</v>
      </c>
      <c r="D120" s="1">
        <f>1*C120-19.06222222</f>
        <v>3.202614283098292</v>
      </c>
      <c r="E120" s="1">
        <f>-9018.7*D120^3 + 50694*D120^2 + 41936*D120-0.0000001</f>
        <v>358010.26894476236</v>
      </c>
      <c r="F120" s="1">
        <f>C120-C121</f>
        <v>-6.2693624320111496E-3</v>
      </c>
      <c r="G120" s="1">
        <f>-2254.7*D120^4 + 16898*D120^3 + 20968*D120^2 + 0.8449*D120-0.0000003</f>
        <v>532941.88597598544</v>
      </c>
      <c r="H120" s="1">
        <f>G120-G119</f>
        <v>3839.2426554962294</v>
      </c>
      <c r="I120" s="1">
        <v>1013.1208333333335</v>
      </c>
      <c r="J120" s="9">
        <v>1.2999999999999999E-3</v>
      </c>
      <c r="K120" s="1">
        <v>1.1679999999999999</v>
      </c>
      <c r="L120" s="9">
        <v>2453000</v>
      </c>
      <c r="M120" s="1">
        <v>2.8684210526315788</v>
      </c>
      <c r="N120" s="1">
        <v>16.059275417180899</v>
      </c>
      <c r="O120" s="10">
        <v>16.336842105263162</v>
      </c>
      <c r="P120" s="1">
        <f>AVERAGE(Q120:Q121)</f>
        <v>20.178306578947367</v>
      </c>
      <c r="Q120" s="1">
        <f>1.158*O120+2.676</f>
        <v>21.594063157894738</v>
      </c>
      <c r="R120" s="1">
        <f>EXP(2.3026*(((7.5*P120)/(P120+237.3)+0.7858)))</f>
        <v>23.636114059924239</v>
      </c>
      <c r="S120" s="1">
        <f>((0.622/I120)*J120*K120*L120*M120*(N120-R120))</f>
        <v>-49.698561879365464</v>
      </c>
      <c r="T120" s="1">
        <f>IF(S120&lt;0,S120,0)</f>
        <v>-49.698561879365464</v>
      </c>
      <c r="U120" s="9">
        <v>2258000</v>
      </c>
      <c r="V120" s="1">
        <f>(-T120)*E120/U120</f>
        <v>7.8798031464125531</v>
      </c>
      <c r="W120" s="1">
        <f>V120*3600*24/1000</f>
        <v>680.81499185004463</v>
      </c>
      <c r="X120" s="1">
        <v>1.32E-2</v>
      </c>
      <c r="Y120" s="1">
        <f>X120*E120</f>
        <v>4725.7355500708627</v>
      </c>
      <c r="Z120" s="1">
        <v>8114000</v>
      </c>
      <c r="AA120" s="1">
        <v>0.1</v>
      </c>
      <c r="AB120" s="1">
        <v>11.4</v>
      </c>
      <c r="AC120" s="1">
        <v>-0.55864456140350782</v>
      </c>
      <c r="AD120" s="1">
        <v>1.161</v>
      </c>
      <c r="AE120" s="1">
        <v>1.013E-3</v>
      </c>
      <c r="AF120" s="1">
        <v>1.8577783416704632</v>
      </c>
      <c r="AG120" s="1">
        <v>1.6055115984331054</v>
      </c>
      <c r="AH120" s="1">
        <v>998.916756308358</v>
      </c>
      <c r="AI120" s="1">
        <v>2.4500000000000002</v>
      </c>
      <c r="AJ120" s="1">
        <v>28.356481481481481</v>
      </c>
      <c r="AK120" s="1">
        <v>6.7000000000000004E-2</v>
      </c>
      <c r="AL120" s="1">
        <v>200</v>
      </c>
      <c r="AM120" s="1">
        <v>30</v>
      </c>
      <c r="AN120" s="1">
        <f>((AA120*(AB120-AC120))/((AA120+(AK120*(1+(AL120/AM120))))*AH120*AI120))</f>
        <v>7.9625842667879385E-4</v>
      </c>
      <c r="AO120" s="1">
        <f>((86400*AD120*AE120*(AF120-AG120))/AM120)/((AA120+(AK120*(1+(AL120/AM120))))*AH120*AI120)</f>
        <v>5.6893969675702964E-4</v>
      </c>
      <c r="AP120" s="1">
        <f>AN120+AO120</f>
        <v>1.3651981234358234E-3</v>
      </c>
      <c r="AQ120" s="1">
        <f>AP120*Z120</f>
        <v>11077.217573558271</v>
      </c>
      <c r="AR120" s="1">
        <v>388000</v>
      </c>
      <c r="AS120" s="1">
        <v>100</v>
      </c>
      <c r="AT120" s="1">
        <v>5</v>
      </c>
      <c r="AU120" s="1">
        <f>((AA120*(AB120-AC120))/((AA120+(AK120*(1+(AS120/AT120))))*AH120*AI120))</f>
        <v>3.2424502621447902E-4</v>
      </c>
      <c r="AV120" s="1">
        <f>((86400*AD120*AE120*(AF120-AG120))/AT120)/((AA120+(AK120*(1+(AS120/AT120))))*AH120*AI120)</f>
        <v>1.3900703141734464E-3</v>
      </c>
      <c r="AW120" s="1">
        <f>AU120+AV120</f>
        <v>1.7143153403879254E-3</v>
      </c>
      <c r="AX120" s="1">
        <f>AW120*AR120</f>
        <v>665.15435207051507</v>
      </c>
      <c r="AY120" s="1">
        <v>392000</v>
      </c>
      <c r="AZ120" s="1">
        <v>1.32E-2</v>
      </c>
      <c r="BA120" s="1">
        <v>0.1</v>
      </c>
      <c r="BB120" s="1">
        <f>AY120*AZ120*BA120</f>
        <v>517.43999999999994</v>
      </c>
      <c r="BC120" s="1">
        <v>30000</v>
      </c>
      <c r="BD120" s="1">
        <f>BC120*W120/E120</f>
        <v>57.049899198988172</v>
      </c>
      <c r="BE120" s="1">
        <f>9325000-E120</f>
        <v>8966989.7310552374</v>
      </c>
      <c r="BF120" s="1">
        <f>AZ120*BE120</f>
        <v>118364.26444992913</v>
      </c>
      <c r="BG120" s="1">
        <f>AVERAGE(BF118:BF120)</f>
        <v>49021.284574243306</v>
      </c>
      <c r="BH120" s="1">
        <f>IF((BD120+BB120+AX120+AQ120)&lt;BG120,BD120+BB120+AX120+AQ120,BG120)</f>
        <v>12316.861824827774</v>
      </c>
      <c r="BI120" s="11">
        <v>214.31250000000006</v>
      </c>
      <c r="BJ120" s="1">
        <v>14313.692032272767</v>
      </c>
      <c r="BK120" s="1">
        <v>13893.701629548181</v>
      </c>
    </row>
    <row r="121" spans="1:63">
      <c r="A121" s="8">
        <v>39933</v>
      </c>
      <c r="B121" s="7" t="s">
        <v>177</v>
      </c>
      <c r="C121" s="1">
        <v>22.271105865530302</v>
      </c>
      <c r="D121" s="1">
        <f>1*C121-19.06222222</f>
        <v>3.2088836455303031</v>
      </c>
      <c r="E121" s="1">
        <f>-9018.7*D121^3 + 50694*D121^2 + 41936*D121-0.0000001</f>
        <v>358567.67509984074</v>
      </c>
      <c r="F121" s="1">
        <f>C121-C122</f>
        <v>-1.3170419653263821E-2</v>
      </c>
      <c r="G121" s="1">
        <f>-2254.7*D121^4 + 16898*D121^3 + 20968*D121^2 + 0.8449*D121-0.0000003</f>
        <v>535188.11551976996</v>
      </c>
      <c r="H121" s="1">
        <f>G121-G120</f>
        <v>2246.2295437845169</v>
      </c>
      <c r="I121" s="1">
        <v>1013.1333333333333</v>
      </c>
      <c r="J121" s="9">
        <v>1.2999999999999999E-3</v>
      </c>
      <c r="K121" s="1">
        <v>1.1679999999999999</v>
      </c>
      <c r="L121" s="9">
        <v>2453000</v>
      </c>
      <c r="M121" s="1">
        <v>2.4499999999999997</v>
      </c>
      <c r="N121" s="1">
        <v>13.257930091593758</v>
      </c>
      <c r="O121" s="10">
        <v>13.891666666666664</v>
      </c>
      <c r="P121" s="1">
        <f>AVERAGE(Q121:Q122)</f>
        <v>17.085862499999998</v>
      </c>
      <c r="Q121" s="1">
        <f>1.158*O121+2.676</f>
        <v>18.762549999999997</v>
      </c>
      <c r="R121" s="1">
        <f>EXP(2.3026*(((7.5*P121)/(P121+237.3)+0.7858)))</f>
        <v>19.478114354926142</v>
      </c>
      <c r="S121" s="1">
        <f>((0.622/I121)*J121*K121*L121*M121*(N121-R121))</f>
        <v>-34.847919762781807</v>
      </c>
      <c r="T121" s="1">
        <f>IF(S121&lt;0,S121,0)</f>
        <v>-34.847919762781807</v>
      </c>
      <c r="U121" s="9">
        <v>2258000</v>
      </c>
      <c r="V121" s="1">
        <f>(-T121)*E121/U121</f>
        <v>5.5338076046972828</v>
      </c>
      <c r="W121" s="1">
        <f>V121*3600*24/1000</f>
        <v>478.12097704584522</v>
      </c>
      <c r="X121" s="1">
        <v>3.0000000000000001E-3</v>
      </c>
      <c r="Y121" s="1">
        <f>X121*E121</f>
        <v>1075.7030252995223</v>
      </c>
      <c r="Z121" s="1">
        <v>8114000</v>
      </c>
      <c r="AA121" s="1">
        <v>0.1</v>
      </c>
      <c r="AB121" s="1">
        <v>12.6</v>
      </c>
      <c r="AC121" s="1">
        <v>-1.3668640350877221</v>
      </c>
      <c r="AD121" s="1">
        <v>1.161</v>
      </c>
      <c r="AE121" s="1">
        <v>1.013E-3</v>
      </c>
      <c r="AF121" s="1">
        <v>1.5874009588902327</v>
      </c>
      <c r="AG121" s="1">
        <v>1.3254798006733441</v>
      </c>
      <c r="AH121" s="1">
        <v>999.28819602777901</v>
      </c>
      <c r="AI121" s="1">
        <v>2.4500000000000002</v>
      </c>
      <c r="AJ121" s="1">
        <v>28.356481481481481</v>
      </c>
      <c r="AK121" s="1">
        <v>6.7000000000000004E-2</v>
      </c>
      <c r="AL121" s="1">
        <v>200</v>
      </c>
      <c r="AM121" s="1">
        <v>30</v>
      </c>
      <c r="AN121" s="1">
        <f>((AA121*(AB121-AC121))/((AA121+(AK121*(1+(AL121/AM121))))*AH121*AI121))</f>
        <v>9.2962871460371469E-4</v>
      </c>
      <c r="AO121" s="1">
        <f>((86400*AD121*AE121*(AF121-AG121))/AM121)/((AA121+(AK121*(1+(AL121/AM121))))*AH121*AI121)</f>
        <v>5.9049382423882757E-4</v>
      </c>
      <c r="AP121" s="1">
        <f>AN121+AO121</f>
        <v>1.5201225388425423E-3</v>
      </c>
      <c r="AQ121" s="1">
        <f>AP121*Z121</f>
        <v>12334.274280168387</v>
      </c>
      <c r="AR121" s="1">
        <v>388000</v>
      </c>
      <c r="AS121" s="1">
        <v>100</v>
      </c>
      <c r="AT121" s="1">
        <v>5</v>
      </c>
      <c r="AU121" s="1">
        <f>((AA121*(AB121-AC121))/((AA121+(AK121*(1+(AS121/AT121))))*AH121*AI121))</f>
        <v>3.7855484706601165E-4</v>
      </c>
      <c r="AV121" s="1">
        <f>((86400*AD121*AE121*(AF121-AG121))/AT121)/((AA121+(AK121*(1+(AS121/AT121))))*AH121*AI121)</f>
        <v>1.4427327543778121E-3</v>
      </c>
      <c r="AW121" s="1">
        <f>AU121+AV121</f>
        <v>1.8212876014438238E-3</v>
      </c>
      <c r="AX121" s="1">
        <f>AW121*AR121</f>
        <v>706.65958936020365</v>
      </c>
      <c r="AY121" s="1">
        <v>392000</v>
      </c>
      <c r="AZ121" s="1">
        <v>3.0000000000000001E-3</v>
      </c>
      <c r="BA121" s="1">
        <v>0.1</v>
      </c>
      <c r="BB121" s="1">
        <f>AY121*AZ121*BA121</f>
        <v>117.60000000000001</v>
      </c>
      <c r="BC121" s="1">
        <v>30000</v>
      </c>
      <c r="BD121" s="1">
        <f>BC121*W121/E121</f>
        <v>40.002572198906307</v>
      </c>
      <c r="BE121" s="1">
        <f>9325000-E121</f>
        <v>8966432.3249001596</v>
      </c>
      <c r="BF121" s="1">
        <f>AZ121*BE121</f>
        <v>26899.296974700479</v>
      </c>
      <c r="BG121" s="1">
        <f>AVERAGE(BF119:BF121)</f>
        <v>49019.05054341691</v>
      </c>
      <c r="BH121" s="1">
        <f>IF((BD121+BB121+AX121+AQ121)&lt;BG121,BD121+BB121+AX121+AQ121,BG121)</f>
        <v>13198.536441727498</v>
      </c>
      <c r="BI121" s="11">
        <v>518.40989999999931</v>
      </c>
      <c r="BJ121" s="1">
        <v>14051.344714463703</v>
      </c>
      <c r="BK121" s="1">
        <v>15181.582309994545</v>
      </c>
    </row>
    <row r="122" spans="1:63">
      <c r="A122" s="8">
        <v>39934</v>
      </c>
      <c r="B122" s="7" t="s">
        <v>178</v>
      </c>
      <c r="C122" s="1">
        <v>22.284276285183566</v>
      </c>
      <c r="D122" s="1">
        <f>1*C122-19.06222222</f>
        <v>3.222054065183567</v>
      </c>
      <c r="E122" s="1">
        <f>-9018.7*D122^3 + 50694*D122^2 + 41936*D122-0.0000001</f>
        <v>359729.38585930096</v>
      </c>
      <c r="F122" s="1">
        <f>C122-C123</f>
        <v>-1.055356708916122E-2</v>
      </c>
      <c r="G122" s="1">
        <f>-2254.7*D122^4 + 16898*D122^3 + 20968*D122^2 + 0.8449*D122-0.0000003</f>
        <v>539918.23354883038</v>
      </c>
      <c r="H122" s="1">
        <f>G122-G121</f>
        <v>4730.1180290604243</v>
      </c>
      <c r="I122" s="1">
        <v>1017.3125</v>
      </c>
      <c r="J122" s="9">
        <v>1.2999999999999999E-3</v>
      </c>
      <c r="K122" s="1">
        <v>1.1679999999999999</v>
      </c>
      <c r="L122" s="9">
        <v>2453000</v>
      </c>
      <c r="M122" s="1">
        <v>1.3708333333333333</v>
      </c>
      <c r="N122" s="1">
        <v>10.408018882475263</v>
      </c>
      <c r="O122" s="10">
        <v>10.995833333333332</v>
      </c>
      <c r="P122" s="1">
        <f>AVERAGE(Q122:Q123)</f>
        <v>15.44295</v>
      </c>
      <c r="Q122" s="1">
        <f>1.158*O122+2.676</f>
        <v>15.409174999999998</v>
      </c>
      <c r="R122" s="1">
        <f>EXP(2.3026*(((7.5*P122)/(P122+237.3)+0.7858)))</f>
        <v>17.541576060778826</v>
      </c>
      <c r="S122" s="1">
        <f>((0.622/I122)*J122*K122*L122*M122*(N122-R122))</f>
        <v>-22.269504295244385</v>
      </c>
      <c r="T122" s="1">
        <f>IF(S122&lt;0,S122,0)</f>
        <v>-22.269504295244385</v>
      </c>
      <c r="U122" s="9">
        <v>2258000</v>
      </c>
      <c r="V122" s="1">
        <f>(-T122)*E122/U122</f>
        <v>3.5478277694948308</v>
      </c>
      <c r="W122" s="1">
        <f>V122*3600*24/1000</f>
        <v>306.53231928435338</v>
      </c>
      <c r="X122" s="1">
        <v>0</v>
      </c>
      <c r="Y122" s="1">
        <f>X122*E122</f>
        <v>0</v>
      </c>
      <c r="Z122" s="1">
        <v>8114000</v>
      </c>
      <c r="AA122" s="1">
        <v>0.1</v>
      </c>
      <c r="AB122" s="1">
        <v>2.9</v>
      </c>
      <c r="AC122" s="1">
        <v>-1.9446240350877213</v>
      </c>
      <c r="AD122" s="1">
        <v>1.161</v>
      </c>
      <c r="AE122" s="1">
        <v>1.013E-3</v>
      </c>
      <c r="AF122" s="1">
        <v>1.3123506070571174</v>
      </c>
      <c r="AG122" s="1">
        <v>1.0405846688457061</v>
      </c>
      <c r="AH122" s="1">
        <v>999.63403887303264</v>
      </c>
      <c r="AI122" s="1">
        <v>2.4500000000000002</v>
      </c>
      <c r="AJ122" s="1">
        <v>28.356481481481481</v>
      </c>
      <c r="AK122" s="1">
        <v>6.7000000000000004E-2</v>
      </c>
      <c r="AL122" s="1">
        <v>200</v>
      </c>
      <c r="AM122" s="1">
        <v>30</v>
      </c>
      <c r="AN122" s="1">
        <f>((AA122*(AB122-AC122))/((AA122+(AK122*(1+(AL122/AM122))))*AH122*AI122))</f>
        <v>3.2234461937670147E-4</v>
      </c>
      <c r="AO122" s="1">
        <f>((86400*AD122*AE122*(AF122-AG122))/AM122)/((AA122+(AK122*(1+(AL122/AM122))))*AH122*AI122)</f>
        <v>6.1247663003815471E-4</v>
      </c>
      <c r="AP122" s="1">
        <f>AN122+AO122</f>
        <v>9.3482124941485613E-4</v>
      </c>
      <c r="AQ122" s="1">
        <f>AP122*Z122</f>
        <v>7585.1396177521428</v>
      </c>
      <c r="AR122" s="1">
        <v>388000</v>
      </c>
      <c r="AS122" s="1">
        <v>100</v>
      </c>
      <c r="AT122" s="1">
        <v>5</v>
      </c>
      <c r="AU122" s="1">
        <f>((AA122*(AB122-AC122))/((AA122+(AK122*(1+(AS122/AT122))))*AH122*AI122))</f>
        <v>1.3126220842125803E-4</v>
      </c>
      <c r="AV122" s="1">
        <f>((86400*AD122*AE122*(AF122-AG122))/AT122)/((AA122+(AK122*(1+(AS122/AT122))))*AH122*AI122)</f>
        <v>1.496442569210674E-3</v>
      </c>
      <c r="AW122" s="1">
        <f>AU122+AV122</f>
        <v>1.6277047776319319E-3</v>
      </c>
      <c r="AX122" s="1">
        <f>AW122*AR122</f>
        <v>631.54945372118959</v>
      </c>
      <c r="AY122" s="1">
        <v>392000</v>
      </c>
      <c r="AZ122" s="1">
        <v>0</v>
      </c>
      <c r="BA122" s="1">
        <v>0.1</v>
      </c>
      <c r="BB122" s="1">
        <f>AY122*AZ122*BA122</f>
        <v>0</v>
      </c>
      <c r="BC122" s="1">
        <v>30000</v>
      </c>
      <c r="BD122" s="1">
        <f>BC122*W122/E122</f>
        <v>25.563576232627746</v>
      </c>
      <c r="BE122" s="1">
        <f>9325000-E122</f>
        <v>8965270.6141406987</v>
      </c>
      <c r="BF122" s="1">
        <f>AZ122*BE122</f>
        <v>0</v>
      </c>
      <c r="BG122" s="1">
        <f>AVERAGE(BF120:BF122)</f>
        <v>48421.187141543203</v>
      </c>
      <c r="BH122" s="1">
        <f>IF((BD122+BB122+AX122+AQ122)&lt;BG122,BD122+BB122+AX122+AQ122,BG122)</f>
        <v>8242.25264770596</v>
      </c>
      <c r="BI122" s="11">
        <v>254.63340000000005</v>
      </c>
      <c r="BJ122" s="1">
        <v>10399.565361649768</v>
      </c>
      <c r="BK122" s="1">
        <v>15181.582309994545</v>
      </c>
    </row>
    <row r="123" spans="1:63">
      <c r="A123" s="8">
        <v>39935</v>
      </c>
      <c r="B123" s="7" t="s">
        <v>179</v>
      </c>
      <c r="C123" s="1">
        <v>22.294829852272727</v>
      </c>
      <c r="D123" s="1">
        <f>1*C123-19.06222222</f>
        <v>3.2326076322727282</v>
      </c>
      <c r="E123" s="1">
        <f>-9018.7*D123^3 + 50694*D123^2 + 41936*D123-0.0000001</f>
        <v>360651.14613603218</v>
      </c>
      <c r="F123" s="1">
        <f>C123-C124</f>
        <v>9.3424810606279607E-4</v>
      </c>
      <c r="G123" s="1">
        <f>-2254.7*D123^4 + 16898*D123^3 + 20968*D123^2 + 0.8449*D123-0.0000003</f>
        <v>543719.50630195066</v>
      </c>
      <c r="H123" s="1">
        <f>G123-G122</f>
        <v>3801.2727531202836</v>
      </c>
      <c r="I123" s="1">
        <v>1016.8458333333332</v>
      </c>
      <c r="J123" s="9">
        <v>1.2999999999999999E-3</v>
      </c>
      <c r="K123" s="1">
        <v>1.1679999999999999</v>
      </c>
      <c r="L123" s="9">
        <v>2453000</v>
      </c>
      <c r="M123" s="1">
        <v>1.6500000000000001</v>
      </c>
      <c r="N123" s="1">
        <v>9.438197211645619</v>
      </c>
      <c r="O123" s="10">
        <v>11.054166666666669</v>
      </c>
      <c r="P123" s="1">
        <f>AVERAGE(Q123:Q124)</f>
        <v>15.602175000000001</v>
      </c>
      <c r="Q123" s="1">
        <f>1.158*O123+2.676</f>
        <v>15.476725000000002</v>
      </c>
      <c r="R123" s="1">
        <f>EXP(2.3026*(((7.5*P123)/(P123+237.3)+0.7858)))</f>
        <v>17.72156439794664</v>
      </c>
      <c r="S123" s="1">
        <f>((0.622/I123)*J123*K123*L123*M123*(N123-R123))</f>
        <v>-31.139373601045286</v>
      </c>
      <c r="T123" s="1">
        <f>IF(S123&lt;0,S123,0)</f>
        <v>-31.139373601045286</v>
      </c>
      <c r="U123" s="9">
        <v>2258000</v>
      </c>
      <c r="V123" s="1">
        <f>(-T123)*E123/U123</f>
        <v>4.9736274487046437</v>
      </c>
      <c r="W123" s="1">
        <f>V123*3600*24/1000</f>
        <v>429.72141156808124</v>
      </c>
      <c r="X123" s="1">
        <v>2.0000000000000001E-4</v>
      </c>
      <c r="Y123" s="1">
        <f>X123*E123</f>
        <v>72.130229227206442</v>
      </c>
      <c r="Z123" s="1">
        <v>8114000</v>
      </c>
      <c r="AA123" s="1">
        <v>0.1</v>
      </c>
      <c r="AB123" s="1">
        <v>13.8</v>
      </c>
      <c r="AC123" s="1">
        <v>-1.0125673684210525</v>
      </c>
      <c r="AD123" s="1">
        <v>1.161</v>
      </c>
      <c r="AE123" s="1">
        <v>1.013E-3</v>
      </c>
      <c r="AF123" s="1">
        <v>1.3174481155492206</v>
      </c>
      <c r="AG123" s="1">
        <v>0.94362221276212932</v>
      </c>
      <c r="AH123" s="1">
        <v>999.62812426431003</v>
      </c>
      <c r="AI123" s="1">
        <v>2.4500000000000002</v>
      </c>
      <c r="AJ123" s="1">
        <v>28.356481481481481</v>
      </c>
      <c r="AK123" s="1">
        <v>6.7000000000000004E-2</v>
      </c>
      <c r="AL123" s="1">
        <v>200</v>
      </c>
      <c r="AM123" s="1">
        <v>30</v>
      </c>
      <c r="AN123" s="1">
        <f>((AA123*(AB123-AC123))/((AA123+(AK123*(1+(AL123/AM123))))*AH123*AI123))</f>
        <v>9.855831137928889E-4</v>
      </c>
      <c r="AO123" s="1">
        <f>((86400*AD123*AE123*(AF123-AG123))/AM123)/((AA123+(AK123*(1+(AL123/AM123))))*AH123*AI123)</f>
        <v>8.4249330647279141E-4</v>
      </c>
      <c r="AP123" s="1">
        <f>AN123+AO123</f>
        <v>1.8280764202656804E-3</v>
      </c>
      <c r="AQ123" s="1">
        <f>AP123*Z123</f>
        <v>14833.012074035731</v>
      </c>
      <c r="AR123" s="1">
        <v>388000</v>
      </c>
      <c r="AS123" s="1">
        <v>100</v>
      </c>
      <c r="AT123" s="1">
        <v>5</v>
      </c>
      <c r="AU123" s="1">
        <f>((AA123*(AB123-AC123))/((AA123+(AK123*(1+(AS123/AT123))))*AH123*AI123))</f>
        <v>4.0134008239166297E-4</v>
      </c>
      <c r="AV123" s="1">
        <f>((86400*AD123*AE123*(AF123-AG123))/AT123)/((AA123+(AK123*(1+(AS123/AT123))))*AH123*AI123)</f>
        <v>2.0584342099753267E-3</v>
      </c>
      <c r="AW123" s="1">
        <f>AU123+AV123</f>
        <v>2.4597742923669896E-3</v>
      </c>
      <c r="AX123" s="1">
        <f>AW123*AR123</f>
        <v>954.39242543839202</v>
      </c>
      <c r="AY123" s="1">
        <v>392000</v>
      </c>
      <c r="AZ123" s="1">
        <v>2.0000000000000001E-4</v>
      </c>
      <c r="BA123" s="1">
        <v>0.1</v>
      </c>
      <c r="BB123" s="1">
        <f>AY123*AZ123*BA123</f>
        <v>7.8400000000000007</v>
      </c>
      <c r="BC123" s="1">
        <v>30000</v>
      </c>
      <c r="BD123" s="1">
        <f>BC123*W123/E123</f>
        <v>35.745463407400081</v>
      </c>
      <c r="BE123" s="1">
        <f>9325000-E123</f>
        <v>8964348.8538639676</v>
      </c>
      <c r="BF123" s="1">
        <f>AZ123*BE123</f>
        <v>1792.8697707727936</v>
      </c>
      <c r="BG123" s="1">
        <f>AVERAGE(BF121:BF123)</f>
        <v>9564.0555818244247</v>
      </c>
      <c r="BH123" s="1">
        <f>IF((BD123+BB123+AX123+AQ123)&lt;BG123,BD123+BB123+AX123+AQ123,BG123)</f>
        <v>9564.0555818244247</v>
      </c>
      <c r="BI123" s="11">
        <v>179.00100000000009</v>
      </c>
      <c r="BJ123" s="1">
        <v>11201.719374533386</v>
      </c>
      <c r="BK123" s="1">
        <v>15181.582309994545</v>
      </c>
    </row>
    <row r="124" spans="1:63">
      <c r="A124" s="8">
        <v>39936</v>
      </c>
      <c r="B124" s="7" t="s">
        <v>180</v>
      </c>
      <c r="C124" s="1">
        <v>22.293895604166664</v>
      </c>
      <c r="D124" s="1">
        <f>1*C124-19.06222222</f>
        <v>3.2316733841666654</v>
      </c>
      <c r="E124" s="1">
        <f>-9018.7*D124^3 + 50694*D124^2 + 41936*D124-0.0000001</f>
        <v>360569.87736281339</v>
      </c>
      <c r="F124" s="1">
        <f>C124-C125</f>
        <v>1.4040291666645999E-3</v>
      </c>
      <c r="G124" s="1">
        <f>-2254.7*D124^4 + 16898*D124^3 + 20968*D124^2 + 0.8449*D124-0.0000003</f>
        <v>543382.60897449835</v>
      </c>
      <c r="H124" s="1">
        <f>G124-G123</f>
        <v>-336.89732745231595</v>
      </c>
      <c r="I124" s="1">
        <v>1015.8958333333334</v>
      </c>
      <c r="J124" s="9">
        <v>1.2999999999999999E-3</v>
      </c>
      <c r="K124" s="1">
        <v>1.1679999999999999</v>
      </c>
      <c r="L124" s="9">
        <v>2453000</v>
      </c>
      <c r="M124" s="1">
        <v>1.6166666666666669</v>
      </c>
      <c r="N124" s="1">
        <v>9.4858300639320294</v>
      </c>
      <c r="O124" s="10">
        <v>11.270833333333334</v>
      </c>
      <c r="P124" s="1">
        <f>AVERAGE(Q124:Q125)</f>
        <v>14.0823</v>
      </c>
      <c r="Q124" s="1">
        <f>1.158*O124+2.676</f>
        <v>15.727625</v>
      </c>
      <c r="R124" s="1">
        <f>EXP(2.3026*(((7.5*P124)/(P124+237.3)+0.7858)))</f>
        <v>16.067700815253563</v>
      </c>
      <c r="S124" s="1">
        <f>((0.622/I124)*J124*K124*L124*M124*(N124-R124))</f>
        <v>-24.265809428827925</v>
      </c>
      <c r="T124" s="1">
        <f>IF(S124&lt;0,S124,0)</f>
        <v>-24.265809428827925</v>
      </c>
      <c r="U124" s="9">
        <v>2258000</v>
      </c>
      <c r="V124" s="1">
        <f>(-T124)*E124/U124</f>
        <v>3.8748981088848033</v>
      </c>
      <c r="W124" s="1">
        <f>V124*3600*24/1000</f>
        <v>334.79119660764701</v>
      </c>
      <c r="X124" s="1">
        <v>2.0000000000000001E-4</v>
      </c>
      <c r="Y124" s="1">
        <f>X124*E124</f>
        <v>72.113975472562686</v>
      </c>
      <c r="Z124" s="1">
        <v>8114000</v>
      </c>
      <c r="AA124" s="1">
        <v>0.1</v>
      </c>
      <c r="AB124" s="1">
        <v>12.9</v>
      </c>
      <c r="AC124" s="1">
        <v>-0.26742333333333262</v>
      </c>
      <c r="AD124" s="1">
        <v>1.161</v>
      </c>
      <c r="AE124" s="1">
        <v>1.013E-3</v>
      </c>
      <c r="AF124" s="1">
        <v>1.3365343885508141</v>
      </c>
      <c r="AG124" s="1">
        <v>0.94838252654251498</v>
      </c>
      <c r="AH124" s="1">
        <v>999.60576838506654</v>
      </c>
      <c r="AI124" s="1">
        <v>2.4500000000000002</v>
      </c>
      <c r="AJ124" s="1">
        <v>28.356481481481481</v>
      </c>
      <c r="AK124" s="1">
        <v>6.7000000000000004E-2</v>
      </c>
      <c r="AL124" s="1">
        <v>200</v>
      </c>
      <c r="AM124" s="1">
        <v>30</v>
      </c>
      <c r="AN124" s="1">
        <f>((AA124*(AB124-AC124))/((AA124+(AK124*(1+(AL124/AM124))))*AH124*AI124))</f>
        <v>8.7613983495001826E-4</v>
      </c>
      <c r="AO124" s="1">
        <f>((86400*AD124*AE124*(AF124-AG124))/AM124)/((AA124+(AK124*(1+(AL124/AM124))))*AH124*AI124)</f>
        <v>8.7479935659253826E-4</v>
      </c>
      <c r="AP124" s="1">
        <f>AN124+AO124</f>
        <v>1.7509391915425565E-3</v>
      </c>
      <c r="AQ124" s="1">
        <f>AP124*Z124</f>
        <v>14207.120600176304</v>
      </c>
      <c r="AR124" s="1">
        <v>388000</v>
      </c>
      <c r="AS124" s="1">
        <v>100</v>
      </c>
      <c r="AT124" s="1">
        <v>5</v>
      </c>
      <c r="AU124" s="1">
        <f>((AA124*(AB124-AC124))/((AA124+(AK124*(1+(AS124/AT124))))*AH124*AI124))</f>
        <v>3.567735979082025E-4</v>
      </c>
      <c r="AV124" s="1">
        <f>((86400*AD124*AE124*(AF124-AG124))/AT124)/((AA124+(AK124*(1+(AS124/AT124))))*AH124*AI124)</f>
        <v>2.1373664439108997E-3</v>
      </c>
      <c r="AW124" s="1">
        <f>AU124+AV124</f>
        <v>2.4941400418191022E-3</v>
      </c>
      <c r="AX124" s="1">
        <f>AW124*AR124</f>
        <v>967.72633622581168</v>
      </c>
      <c r="AY124" s="1">
        <v>392000</v>
      </c>
      <c r="AZ124" s="1">
        <v>2.0000000000000001E-4</v>
      </c>
      <c r="BA124" s="1">
        <v>0.1</v>
      </c>
      <c r="BB124" s="1">
        <f>AY124*AZ124*BA124</f>
        <v>7.8400000000000007</v>
      </c>
      <c r="BC124" s="1">
        <v>30000</v>
      </c>
      <c r="BD124" s="1">
        <f>BC124*W124/E124</f>
        <v>27.85517185098405</v>
      </c>
      <c r="BE124" s="1">
        <f>9325000-E124</f>
        <v>8964430.1226371862</v>
      </c>
      <c r="BF124" s="1">
        <f>AZ124*BE124</f>
        <v>1792.8860245274373</v>
      </c>
      <c r="BG124" s="1">
        <f>AVERAGE(BF122:BF124)</f>
        <v>1195.2519317667436</v>
      </c>
      <c r="BH124" s="1">
        <f>IF((BD124+BB124+AX124+AQ124)&lt;BG124,BD124+BB124+AX124+AQ124,BG124)</f>
        <v>1195.2519317667436</v>
      </c>
      <c r="BI124" s="11">
        <v>160.07940000000016</v>
      </c>
      <c r="BJ124" s="1">
        <v>15415.881816311778</v>
      </c>
      <c r="BK124" s="1">
        <v>15181.582309994545</v>
      </c>
    </row>
    <row r="125" spans="1:63">
      <c r="A125" s="8">
        <v>39937</v>
      </c>
      <c r="B125" s="7" t="s">
        <v>181</v>
      </c>
      <c r="C125" s="1">
        <v>22.292491575</v>
      </c>
      <c r="D125" s="1">
        <f>1*C125-19.06222222</f>
        <v>3.2302693550000008</v>
      </c>
      <c r="E125" s="1">
        <f>-9018.7*D125^3 + 50694*D125^2 + 41936*D125-0.0000001</f>
        <v>360447.62246208079</v>
      </c>
      <c r="F125" s="1">
        <f>C125-C126</f>
        <v>2.1702952380948659E-3</v>
      </c>
      <c r="G125" s="1">
        <f>-2254.7*D125^4 + 16898*D125^3 + 20968*D125^2 + 0.8449*D125-0.0000003</f>
        <v>542876.44770718366</v>
      </c>
      <c r="H125" s="1">
        <f>G125-G124</f>
        <v>-506.1612673146883</v>
      </c>
      <c r="I125" s="1">
        <v>1014.3999999999999</v>
      </c>
      <c r="J125" s="9">
        <v>1.2999999999999999E-3</v>
      </c>
      <c r="K125" s="1">
        <v>1.1679999999999999</v>
      </c>
      <c r="L125" s="9">
        <v>2453000</v>
      </c>
      <c r="M125" s="1">
        <v>1.6124999999999998</v>
      </c>
      <c r="N125" s="1">
        <v>8.8102589655367485</v>
      </c>
      <c r="O125" s="10">
        <v>8.4291666666666689</v>
      </c>
      <c r="P125" s="1">
        <f>AVERAGE(Q125:Q126)</f>
        <v>12.97255</v>
      </c>
      <c r="Q125" s="1">
        <f>1.158*O125+2.676</f>
        <v>12.436975000000002</v>
      </c>
      <c r="R125" s="1">
        <f>EXP(2.3026*(((7.5*P125)/(P125+237.3)+0.7858)))</f>
        <v>14.947215154189401</v>
      </c>
      <c r="S125" s="1">
        <f>((0.622/I125)*J125*K125*L125*M125*(N125-R125))</f>
        <v>-22.60047847216169</v>
      </c>
      <c r="T125" s="1">
        <f>IF(S125&lt;0,S125,0)</f>
        <v>-22.60047847216169</v>
      </c>
      <c r="U125" s="9">
        <v>2258000</v>
      </c>
      <c r="V125" s="1">
        <f>(-T125)*E125/U125</f>
        <v>3.6077452310877418</v>
      </c>
      <c r="W125" s="1">
        <f>V125*3600*24/1000</f>
        <v>311.7091879659809</v>
      </c>
      <c r="X125" s="1">
        <v>0</v>
      </c>
      <c r="Y125" s="1">
        <f>X125*E125</f>
        <v>0</v>
      </c>
      <c r="Z125" s="1">
        <v>8114000</v>
      </c>
      <c r="AA125" s="1">
        <v>0.1</v>
      </c>
      <c r="AB125" s="1">
        <v>9.3000000000000007</v>
      </c>
      <c r="AC125" s="1">
        <v>-1.0089866666666658</v>
      </c>
      <c r="AD125" s="1">
        <v>1.161</v>
      </c>
      <c r="AE125" s="1">
        <v>1.013E-3</v>
      </c>
      <c r="AF125" s="1">
        <v>1.1045316688392912</v>
      </c>
      <c r="AG125" s="1">
        <v>0.88086400589933478</v>
      </c>
      <c r="AH125" s="1">
        <v>999.84934898143933</v>
      </c>
      <c r="AI125" s="1">
        <v>2.4500000000000002</v>
      </c>
      <c r="AJ125" s="1">
        <v>28.356481481481481</v>
      </c>
      <c r="AK125" s="1">
        <v>6.7000000000000004E-2</v>
      </c>
      <c r="AL125" s="1">
        <v>200</v>
      </c>
      <c r="AM125" s="1">
        <v>30</v>
      </c>
      <c r="AN125" s="1">
        <f>((AA125*(AB125-AC125))/((AA125+(AK125*(1+(AL125/AM125))))*AH125*AI125))</f>
        <v>6.8577680453260007E-4</v>
      </c>
      <c r="AO125" s="1">
        <f>((86400*AD125*AE125*(AF125-AG125))/AM125)/((AA125+(AK125*(1+(AL125/AM125))))*AH125*AI125)</f>
        <v>5.0396939848125889E-4</v>
      </c>
      <c r="AP125" s="1">
        <f>AN125+AO125</f>
        <v>1.189746203013859E-3</v>
      </c>
      <c r="AQ125" s="1">
        <f>AP125*Z125</f>
        <v>9653.6006912544508</v>
      </c>
      <c r="AR125" s="1">
        <v>388000</v>
      </c>
      <c r="AS125" s="1">
        <v>100</v>
      </c>
      <c r="AT125" s="1">
        <v>5</v>
      </c>
      <c r="AU125" s="1">
        <f>((AA125*(AB125-AC125))/((AA125+(AK125*(1+(AS125/AT125))))*AH125*AI125))</f>
        <v>2.7925571712995276E-4</v>
      </c>
      <c r="AV125" s="1">
        <f>((86400*AD125*AE125*(AF125-AG125))/AT125)/((AA125+(AK125*(1+(AS125/AT125))))*AH125*AI125)</f>
        <v>1.2313306736615758E-3</v>
      </c>
      <c r="AW125" s="1">
        <f>AU125+AV125</f>
        <v>1.5105863907915287E-3</v>
      </c>
      <c r="AX125" s="1">
        <f>AW125*AR125</f>
        <v>586.10751962711311</v>
      </c>
      <c r="AY125" s="1">
        <v>392000</v>
      </c>
      <c r="AZ125" s="1">
        <v>0</v>
      </c>
      <c r="BA125" s="1">
        <v>0.1</v>
      </c>
      <c r="BB125" s="1">
        <f>AY125*AZ125*BA125</f>
        <v>0</v>
      </c>
      <c r="BC125" s="1">
        <v>30000</v>
      </c>
      <c r="BD125" s="1">
        <f>BC125*W125/E125</f>
        <v>25.943507617291012</v>
      </c>
      <c r="BE125" s="1">
        <f>9325000-E125</f>
        <v>8964552.3775379192</v>
      </c>
      <c r="BF125" s="1">
        <f>AZ125*BE125</f>
        <v>0</v>
      </c>
      <c r="BG125" s="1">
        <f>AVERAGE(BF123:BF125)</f>
        <v>1195.2519317667436</v>
      </c>
      <c r="BH125" s="1">
        <f>IF((BD125+BB125+AX125+AQ125)&lt;BG125,BD125+BB125+AX125+AQ125,BG125)</f>
        <v>1195.2519317667436</v>
      </c>
      <c r="BI125" s="11">
        <v>152.5284000000002</v>
      </c>
      <c r="BJ125" s="1">
        <v>15528.562789343254</v>
      </c>
      <c r="BK125" s="1">
        <v>15181.582309994545</v>
      </c>
    </row>
    <row r="126" spans="1:63">
      <c r="A126" s="8">
        <v>39938</v>
      </c>
      <c r="B126" s="7" t="s">
        <v>182</v>
      </c>
      <c r="C126" s="1">
        <v>22.290321279761905</v>
      </c>
      <c r="D126" s="1">
        <f>1*C126-19.06222222</f>
        <v>3.2280990597619059</v>
      </c>
      <c r="E126" s="1">
        <f>-9018.7*D126^3 + 50694*D126^2 + 41936*D126-0.0000001</f>
        <v>360258.36078004737</v>
      </c>
      <c r="F126" s="1">
        <f>C126-C127</f>
        <v>-3.3082757936497842E-3</v>
      </c>
      <c r="G126" s="1">
        <f>-2254.7*D126^4 + 16898*D126^3 + 20968*D126^2 + 0.8449*D126-0.0000003</f>
        <v>542094.38073724706</v>
      </c>
      <c r="H126" s="1">
        <f>G126-G125</f>
        <v>-782.06696993659716</v>
      </c>
      <c r="I126" s="1">
        <v>1010.8416666666669</v>
      </c>
      <c r="J126" s="9">
        <v>1.2999999999999999E-3</v>
      </c>
      <c r="K126" s="1">
        <v>1.1679999999999999</v>
      </c>
      <c r="L126" s="9">
        <v>2453000</v>
      </c>
      <c r="M126" s="1">
        <v>2.1666666666666665</v>
      </c>
      <c r="N126" s="1">
        <v>10.074798274085646</v>
      </c>
      <c r="O126" s="10">
        <v>9.3541666666666661</v>
      </c>
      <c r="P126" s="1">
        <f>AVERAGE(Q126:Q127)</f>
        <v>14.6154625</v>
      </c>
      <c r="Q126" s="1">
        <f>1.158*O126+2.676</f>
        <v>13.508124999999998</v>
      </c>
      <c r="R126" s="1">
        <f>EXP(2.3026*(((7.5*P126)/(P126+237.3)+0.7858)))</f>
        <v>16.631747337067868</v>
      </c>
      <c r="S126" s="1">
        <f>((0.622/I126)*J126*K126*L126*M126*(N126-R126))</f>
        <v>-32.560038119916484</v>
      </c>
      <c r="T126" s="1">
        <f>IF(S126&lt;0,S126,0)</f>
        <v>-32.560038119916484</v>
      </c>
      <c r="U126" s="9">
        <v>2258000</v>
      </c>
      <c r="V126" s="1">
        <f>(-T126)*E126/U126</f>
        <v>5.1948742072705789</v>
      </c>
      <c r="W126" s="1">
        <f>V126*3600*24/1000</f>
        <v>448.83713150817806</v>
      </c>
      <c r="X126" s="1">
        <v>0</v>
      </c>
      <c r="Y126" s="1">
        <f>X126*E126</f>
        <v>0</v>
      </c>
      <c r="Z126" s="1">
        <v>8114000</v>
      </c>
      <c r="AA126" s="1">
        <v>0.1</v>
      </c>
      <c r="AB126" s="1">
        <v>8.4</v>
      </c>
      <c r="AC126" s="1">
        <v>-0.338073333333334</v>
      </c>
      <c r="AD126" s="1">
        <v>1.161</v>
      </c>
      <c r="AE126" s="1">
        <v>1.013E-3</v>
      </c>
      <c r="AF126" s="1">
        <v>1.1758197439624516</v>
      </c>
      <c r="AG126" s="1">
        <v>1.0072855806611669</v>
      </c>
      <c r="AH126" s="1">
        <v>999.78203740179993</v>
      </c>
      <c r="AI126" s="1">
        <v>2.4500000000000002</v>
      </c>
      <c r="AJ126" s="1">
        <v>28.356481481481481</v>
      </c>
      <c r="AK126" s="1">
        <v>6.7000000000000004E-2</v>
      </c>
      <c r="AL126" s="1">
        <v>200</v>
      </c>
      <c r="AM126" s="1">
        <v>30</v>
      </c>
      <c r="AN126" s="1">
        <f>((AA126*(AB126-AC126))/((AA126+(AK126*(1+(AL126/AM126))))*AH126*AI126))</f>
        <v>5.8131527819063828E-4</v>
      </c>
      <c r="AO126" s="1">
        <f>((86400*AD126*AE126*(AF126-AG126))/AM126)/((AA126+(AK126*(1+(AL126/AM126))))*AH126*AI126)</f>
        <v>3.7976781360712019E-4</v>
      </c>
      <c r="AP126" s="1">
        <f>AN126+AO126</f>
        <v>9.6108309179775847E-4</v>
      </c>
      <c r="AQ126" s="1">
        <f>AP126*Z126</f>
        <v>7798.2282068470122</v>
      </c>
      <c r="AR126" s="1">
        <v>388000</v>
      </c>
      <c r="AS126" s="1">
        <v>100</v>
      </c>
      <c r="AT126" s="1">
        <v>5</v>
      </c>
      <c r="AU126" s="1">
        <f>((AA126*(AB126-AC126))/((AA126+(AK126*(1+(AS126/AT126))))*AH126*AI126))</f>
        <v>2.3671785603825811E-4</v>
      </c>
      <c r="AV126" s="1">
        <f>((86400*AD126*AE126*(AF126-AG126))/AT126)/((AA126+(AK126*(1+(AS126/AT126))))*AH126*AI126)</f>
        <v>9.2787331765190203E-4</v>
      </c>
      <c r="AW126" s="1">
        <f>AU126+AV126</f>
        <v>1.1645911736901601E-3</v>
      </c>
      <c r="AX126" s="1">
        <f>AW126*AR126</f>
        <v>451.86137539178213</v>
      </c>
      <c r="AY126" s="1">
        <v>392000</v>
      </c>
      <c r="AZ126" s="1">
        <v>0</v>
      </c>
      <c r="BA126" s="1">
        <v>0.1</v>
      </c>
      <c r="BB126" s="1">
        <f>AY126*AZ126*BA126</f>
        <v>0</v>
      </c>
      <c r="BC126" s="1">
        <v>30000</v>
      </c>
      <c r="BD126" s="1">
        <f>BC126*W126/E126</f>
        <v>37.376270507893501</v>
      </c>
      <c r="BE126" s="1">
        <f>9325000-E126</f>
        <v>8964741.6392199527</v>
      </c>
      <c r="BF126" s="1">
        <f>AZ126*BE126</f>
        <v>0</v>
      </c>
      <c r="BG126" s="1">
        <f>AVERAGE(BF124:BF126)</f>
        <v>597.62867484247909</v>
      </c>
      <c r="BH126" s="1">
        <f>IF((BD126+BB126+AX126+AQ126)&lt;BG126,BD126+BB126+AX126+AQ126,BG126)</f>
        <v>597.62867484247909</v>
      </c>
      <c r="BI126" s="11">
        <v>149.18040000000011</v>
      </c>
      <c r="BJ126" s="1">
        <v>15663.992548422962</v>
      </c>
      <c r="BK126" s="1">
        <v>15181.582309994545</v>
      </c>
    </row>
    <row r="127" spans="1:63">
      <c r="A127" s="8">
        <v>39939</v>
      </c>
      <c r="B127" s="7" t="s">
        <v>183</v>
      </c>
      <c r="C127" s="1">
        <v>22.293629555555555</v>
      </c>
      <c r="D127" s="1">
        <f>1*C127-19.06222222</f>
        <v>3.2314073355555557</v>
      </c>
      <c r="E127" s="1">
        <f>-9018.7*D127^3 + 50694*D127^2 + 41936*D127-0.0000001</f>
        <v>360546.72247744747</v>
      </c>
      <c r="F127" s="1">
        <f>C127-C128</f>
        <v>2.1547722222230448E-3</v>
      </c>
      <c r="G127" s="1">
        <f>-2254.7*D127^4 + 16898*D127^3 + 20968*D127^2 + 0.8449*D127-0.0000003</f>
        <v>543286.6836125016</v>
      </c>
      <c r="H127" s="1">
        <f>G127-G126</f>
        <v>1192.302875254536</v>
      </c>
      <c r="I127" s="1">
        <v>1005.6500000000001</v>
      </c>
      <c r="J127" s="9">
        <v>1.2999999999999999E-3</v>
      </c>
      <c r="K127" s="1">
        <v>1.1679999999999999</v>
      </c>
      <c r="L127" s="9">
        <v>2453000</v>
      </c>
      <c r="M127" s="1">
        <v>2.6916666666666669</v>
      </c>
      <c r="N127" s="1">
        <v>11.192747529319835</v>
      </c>
      <c r="O127" s="10">
        <v>11.266666666666667</v>
      </c>
      <c r="P127" s="1">
        <f>AVERAGE(Q127:Q128)</f>
        <v>14.449000000000002</v>
      </c>
      <c r="Q127" s="1">
        <f>1.158*O127+2.676</f>
        <v>15.722799999999999</v>
      </c>
      <c r="R127" s="1">
        <f>EXP(2.3026*(((7.5*P127)/(P127+237.3)+0.7858)))</f>
        <v>16.453806527703549</v>
      </c>
      <c r="S127" s="1">
        <f>((0.622/I127)*J127*K127*L127*M127*(N127-R127))</f>
        <v>-32.622836416461517</v>
      </c>
      <c r="T127" s="1">
        <f>IF(S127&lt;0,S127,0)</f>
        <v>-32.622836416461517</v>
      </c>
      <c r="U127" s="9">
        <v>2258000</v>
      </c>
      <c r="V127" s="1">
        <f>(-T127)*E127/U127</f>
        <v>5.2090596757631173</v>
      </c>
      <c r="W127" s="1">
        <f>V127*3600*24/1000</f>
        <v>450.06275598593334</v>
      </c>
      <c r="X127" s="1">
        <v>3.0000000000000001E-3</v>
      </c>
      <c r="Y127" s="1">
        <f>X127*E127</f>
        <v>1081.6401674323424</v>
      </c>
      <c r="Z127" s="1">
        <v>8114000</v>
      </c>
      <c r="AA127" s="1">
        <v>0.1</v>
      </c>
      <c r="AB127" s="1">
        <v>9.1</v>
      </c>
      <c r="AC127" s="1">
        <v>0.59607666666666714</v>
      </c>
      <c r="AD127" s="1">
        <v>1.161</v>
      </c>
      <c r="AE127" s="1">
        <v>1.013E-3</v>
      </c>
      <c r="AF127" s="1">
        <v>1.3361650659340607</v>
      </c>
      <c r="AG127" s="1">
        <v>1.1190382427197758</v>
      </c>
      <c r="AH127" s="1">
        <v>999.60620404793781</v>
      </c>
      <c r="AI127" s="1">
        <v>2.4500000000000002</v>
      </c>
      <c r="AJ127" s="1">
        <v>28.356481481481481</v>
      </c>
      <c r="AK127" s="1">
        <v>6.7000000000000004E-2</v>
      </c>
      <c r="AL127" s="1">
        <v>200</v>
      </c>
      <c r="AM127" s="1">
        <v>30</v>
      </c>
      <c r="AN127" s="1">
        <f>((AA127*(AB127-AC127))/((AA127+(AK127*(1+(AL127/AM127))))*AH127*AI127))</f>
        <v>5.6583756364794345E-4</v>
      </c>
      <c r="AO127" s="1">
        <f>((86400*AD127*AE127*(AF127-AG127))/AM127)/((AA127+(AK127*(1+(AL127/AM127))))*AH127*AI127)</f>
        <v>4.8935053790705163E-4</v>
      </c>
      <c r="AP127" s="1">
        <f>AN127+AO127</f>
        <v>1.0551881015549952E-3</v>
      </c>
      <c r="AQ127" s="1">
        <f>AP127*Z127</f>
        <v>8561.7962560172309</v>
      </c>
      <c r="AR127" s="1">
        <v>388000</v>
      </c>
      <c r="AS127" s="1">
        <v>100</v>
      </c>
      <c r="AT127" s="1">
        <v>5</v>
      </c>
      <c r="AU127" s="1">
        <f>((AA127*(AB127-AC127))/((AA127+(AK127*(1+(AS127/AT127))))*AH127*AI127))</f>
        <v>2.3041516360890595E-4</v>
      </c>
      <c r="AV127" s="1">
        <f>((86400*AD127*AE127*(AF127-AG127))/AT127)/((AA127+(AK127*(1+(AS127/AT127))))*AH127*AI127)</f>
        <v>1.1956129267244617E-3</v>
      </c>
      <c r="AW127" s="1">
        <f>AU127+AV127</f>
        <v>1.4260280903333677E-3</v>
      </c>
      <c r="AX127" s="1">
        <f>AW127*AR127</f>
        <v>553.29889904934669</v>
      </c>
      <c r="AY127" s="1">
        <v>392000</v>
      </c>
      <c r="AZ127" s="1">
        <v>3.0000000000000001E-3</v>
      </c>
      <c r="BA127" s="1">
        <v>0.1</v>
      </c>
      <c r="BB127" s="1">
        <f>AY127*AZ127*BA127</f>
        <v>117.60000000000001</v>
      </c>
      <c r="BC127" s="1">
        <v>30000</v>
      </c>
      <c r="BD127" s="1">
        <f>BC127*W127/E127</f>
        <v>37.448357835016949</v>
      </c>
      <c r="BE127" s="1">
        <f>9325000-E127</f>
        <v>8964453.2775225528</v>
      </c>
      <c r="BF127" s="1">
        <f>AZ127*BE127</f>
        <v>26893.359832567658</v>
      </c>
      <c r="BG127" s="1">
        <f>AVERAGE(BF125:BF127)</f>
        <v>8964.4532775225525</v>
      </c>
      <c r="BH127" s="1">
        <f>IF((BD127+BB127+AX127+AQ127)&lt;BG127,BD127+BB127+AX127+AQ127,BG127)</f>
        <v>8964.4532775225525</v>
      </c>
      <c r="BI127" s="11">
        <v>147.11580000000004</v>
      </c>
      <c r="BJ127" s="1">
        <v>15288.883324509108</v>
      </c>
      <c r="BK127" s="1">
        <v>15702.492988317239</v>
      </c>
    </row>
    <row r="128" spans="1:63">
      <c r="A128" s="8">
        <v>39940</v>
      </c>
      <c r="B128" s="7" t="s">
        <v>184</v>
      </c>
      <c r="C128" s="1">
        <v>22.291474783333332</v>
      </c>
      <c r="D128" s="1">
        <f>1*C128-19.06222222</f>
        <v>3.2292525633333327</v>
      </c>
      <c r="E128" s="1">
        <f>-9018.7*D128^3 + 50694*D128^2 + 41936*D128-0.0000001</f>
        <v>360358.99565207679</v>
      </c>
      <c r="F128" s="1">
        <f>C128-C129</f>
        <v>-1.2401712121175024E-3</v>
      </c>
      <c r="G128" s="1">
        <f>-2254.7*D128^4 + 16898*D128^3 + 20968*D128^2 + 0.8449*D128-0.0000003</f>
        <v>542509.99518603028</v>
      </c>
      <c r="H128" s="1">
        <f>G128-G127</f>
        <v>-776.68842647131532</v>
      </c>
      <c r="I128" s="1">
        <v>1007.4749999999996</v>
      </c>
      <c r="J128" s="9">
        <v>1.2999999999999999E-3</v>
      </c>
      <c r="K128" s="1">
        <v>1.1679999999999999</v>
      </c>
      <c r="L128" s="9">
        <v>2453000</v>
      </c>
      <c r="M128" s="1">
        <v>1.7958333333333332</v>
      </c>
      <c r="N128" s="1">
        <v>9.7130979137769362</v>
      </c>
      <c r="O128" s="10">
        <v>9.0666666666666682</v>
      </c>
      <c r="P128" s="1">
        <f>AVERAGE(Q128:Q129)</f>
        <v>13.4815875</v>
      </c>
      <c r="Q128" s="1">
        <f>1.158*O128+2.676</f>
        <v>13.175200000000002</v>
      </c>
      <c r="R128" s="1">
        <f>EXP(2.3026*(((7.5*P128)/(P128+237.3)+0.7858)))</f>
        <v>15.45236003398063</v>
      </c>
      <c r="S128" s="1">
        <f>((0.622/I128)*J128*K128*L128*M128*(N128-R128))</f>
        <v>-23.700741761730338</v>
      </c>
      <c r="T128" s="1">
        <f>IF(S128&lt;0,S128,0)</f>
        <v>-23.700741761730338</v>
      </c>
      <c r="U128" s="9">
        <v>2258000</v>
      </c>
      <c r="V128" s="1">
        <f>(-T128)*E128/U128</f>
        <v>3.7824515046352425</v>
      </c>
      <c r="W128" s="1">
        <f>V128*3600*24/1000</f>
        <v>326.80381000048499</v>
      </c>
      <c r="X128" s="1">
        <v>4.4000000000000003E-3</v>
      </c>
      <c r="Y128" s="1">
        <f>X128*E128</f>
        <v>1585.579580869138</v>
      </c>
      <c r="Z128" s="1">
        <v>8114000</v>
      </c>
      <c r="AA128" s="1">
        <v>0.1</v>
      </c>
      <c r="AB128" s="1">
        <v>2.7</v>
      </c>
      <c r="AC128" s="1">
        <v>-0.23236000000000021</v>
      </c>
      <c r="AD128" s="1">
        <v>1.161</v>
      </c>
      <c r="AE128" s="1">
        <v>1.013E-3</v>
      </c>
      <c r="AF128" s="1">
        <v>1.1532412596823296</v>
      </c>
      <c r="AG128" s="1">
        <v>0.97112524409082834</v>
      </c>
      <c r="AH128" s="1">
        <v>999.80422181414463</v>
      </c>
      <c r="AI128" s="1">
        <v>2.4500000000000002</v>
      </c>
      <c r="AJ128" s="1">
        <v>28.356481481481481</v>
      </c>
      <c r="AK128" s="1">
        <v>6.7000000000000004E-2</v>
      </c>
      <c r="AL128" s="1">
        <v>200</v>
      </c>
      <c r="AM128" s="1">
        <v>30</v>
      </c>
      <c r="AN128" s="1">
        <f>((AA128*(AB128-AC128))/((AA128+(AK128*(1+(AL128/AM128))))*AH128*AI128))</f>
        <v>1.9507593729258484E-4</v>
      </c>
      <c r="AO128" s="1">
        <f>((86400*AD128*AE128*(AF128-AG128))/AM128)/((AA128+(AK128*(1+(AL128/AM128))))*AH128*AI128)</f>
        <v>4.1036348414434578E-4</v>
      </c>
      <c r="AP128" s="1">
        <f>AN128+AO128</f>
        <v>6.0543942143693064E-4</v>
      </c>
      <c r="AQ128" s="1">
        <f>AP128*Z128</f>
        <v>4912.5354655392548</v>
      </c>
      <c r="AR128" s="1">
        <v>388000</v>
      </c>
      <c r="AS128" s="1">
        <v>100</v>
      </c>
      <c r="AT128" s="1">
        <v>5</v>
      </c>
      <c r="AU128" s="1">
        <f>((AA128*(AB128-AC128))/((AA128+(AK128*(1+(AS128/AT128))))*AH128*AI128))</f>
        <v>7.9437027329274198E-5</v>
      </c>
      <c r="AV128" s="1">
        <f>((86400*AD128*AE128*(AF128-AG128))/AT128)/((AA128+(AK128*(1+(AS128/AT128))))*AH128*AI128)</f>
        <v>1.0026266414196953E-3</v>
      </c>
      <c r="AW128" s="1">
        <f>AU128+AV128</f>
        <v>1.0820636687489695E-3</v>
      </c>
      <c r="AX128" s="1">
        <f>AW128*AR128</f>
        <v>419.84070347460016</v>
      </c>
      <c r="AY128" s="1">
        <v>392000</v>
      </c>
      <c r="AZ128" s="1">
        <v>4.4000000000000003E-3</v>
      </c>
      <c r="BA128" s="1">
        <v>0.1</v>
      </c>
      <c r="BB128" s="1">
        <f>AY128*AZ128*BA128</f>
        <v>172.48000000000002</v>
      </c>
      <c r="BC128" s="1">
        <v>30000</v>
      </c>
      <c r="BD128" s="1">
        <f>BC128*W128/E128</f>
        <v>27.206520215414102</v>
      </c>
      <c r="BE128" s="1">
        <f>9325000-E128</f>
        <v>8964641.0043479241</v>
      </c>
      <c r="BF128" s="1">
        <f>AZ128*BE128</f>
        <v>39444.420419130867</v>
      </c>
      <c r="BG128" s="1">
        <f>AVERAGE(BF126:BF128)</f>
        <v>22112.593417232842</v>
      </c>
      <c r="BH128" s="1">
        <f>IF((BD128+BB128+AX128+AQ128)&lt;BG128,BD128+BB128+AX128+AQ128,BG128)</f>
        <v>5532.0626892292694</v>
      </c>
      <c r="BI128" s="11">
        <v>432.29970000000003</v>
      </c>
      <c r="BJ128" s="1">
        <v>19000.64970254125</v>
      </c>
      <c r="BK128" s="1">
        <v>16532.885805201284</v>
      </c>
    </row>
    <row r="129" spans="1:63">
      <c r="A129" s="8">
        <v>39941</v>
      </c>
      <c r="B129" s="7" t="s">
        <v>185</v>
      </c>
      <c r="C129" s="1">
        <v>22.292714954545449</v>
      </c>
      <c r="D129" s="1">
        <f>1*C129-19.06222222</f>
        <v>3.2304927345454502</v>
      </c>
      <c r="E129" s="1">
        <f>-9018.7*D129^3 + 50694*D129^2 + 41936*D129-0.0000001</f>
        <v>360467.08277066943</v>
      </c>
      <c r="F129" s="1">
        <f>C129-C130</f>
        <v>-9.2954545455015136E-4</v>
      </c>
      <c r="G129" s="1">
        <f>-2254.7*D129^4 + 16898*D129^3 + 20968*D129^2 + 0.8449*D129-0.0000003</f>
        <v>542956.96594254987</v>
      </c>
      <c r="H129" s="1">
        <f>G129-G128</f>
        <v>446.97075651958585</v>
      </c>
      <c r="I129" s="1">
        <v>997.97500000000002</v>
      </c>
      <c r="J129" s="9">
        <v>1.2999999999999999E-3</v>
      </c>
      <c r="K129" s="1">
        <v>1.1679999999999999</v>
      </c>
      <c r="L129" s="9">
        <v>2453000</v>
      </c>
      <c r="M129" s="1">
        <v>2.1750000000000003</v>
      </c>
      <c r="N129" s="1">
        <v>11.330750264483209</v>
      </c>
      <c r="O129" s="10">
        <v>9.5958333333333332</v>
      </c>
      <c r="P129" s="1">
        <f>AVERAGE(Q129:Q130)</f>
        <v>13.713187499999998</v>
      </c>
      <c r="Q129" s="1">
        <f>1.158*O129+2.676</f>
        <v>13.787974999999999</v>
      </c>
      <c r="R129" s="1">
        <f>EXP(2.3026*(((7.5*P129)/(P129+237.3)+0.7858)))</f>
        <v>15.687105276571529</v>
      </c>
      <c r="S129" s="1">
        <f>((0.622/I129)*J129*K129*L129*M129*(N129-R129))</f>
        <v>-21.995659684866549</v>
      </c>
      <c r="T129" s="1">
        <f>IF(S129&lt;0,S129,0)</f>
        <v>-21.995659684866549</v>
      </c>
      <c r="U129" s="9">
        <v>2258000</v>
      </c>
      <c r="V129" s="1">
        <f>(-T129)*E129/U129</f>
        <v>3.5113867494332451</v>
      </c>
      <c r="W129" s="1">
        <f>V129*3600*24/1000</f>
        <v>303.38381515103242</v>
      </c>
      <c r="X129" s="1">
        <v>4.0000000000000001E-3</v>
      </c>
      <c r="Y129" s="1">
        <f>X129*E129</f>
        <v>1441.8683310826777</v>
      </c>
      <c r="Z129" s="1">
        <v>8114000</v>
      </c>
      <c r="AA129" s="1">
        <v>0.1</v>
      </c>
      <c r="AB129" s="1">
        <v>10.9</v>
      </c>
      <c r="AC129" s="1">
        <v>-0.11304000000000028</v>
      </c>
      <c r="AD129" s="1">
        <v>1.161</v>
      </c>
      <c r="AE129" s="1">
        <v>1.013E-3</v>
      </c>
      <c r="AF129" s="1">
        <v>1.1950986169803186</v>
      </c>
      <c r="AG129" s="1">
        <v>1.132853897345927</v>
      </c>
      <c r="AH129" s="1">
        <v>999.76251768117072</v>
      </c>
      <c r="AI129" s="1">
        <v>2.4500000000000002</v>
      </c>
      <c r="AJ129" s="1">
        <v>28.356481481481481</v>
      </c>
      <c r="AK129" s="1">
        <v>6.7000000000000004E-2</v>
      </c>
      <c r="AL129" s="1">
        <v>200</v>
      </c>
      <c r="AM129" s="1">
        <v>30</v>
      </c>
      <c r="AN129" s="1">
        <f>((AA129*(AB129-AC129))/((AA129+(AK129*(1+(AL129/AM129))))*AH129*AI129))</f>
        <v>7.3267563260002186E-4</v>
      </c>
      <c r="AO129" s="1">
        <f>((86400*AD129*AE129*(AF129-AG129))/AM129)/((AA129+(AK129*(1+(AL129/AM129))))*AH129*AI129)</f>
        <v>1.4026237854935562E-4</v>
      </c>
      <c r="AP129" s="1">
        <f>AN129+AO129</f>
        <v>8.7293801114937751E-4</v>
      </c>
      <c r="AQ129" s="1">
        <f>AP129*Z129</f>
        <v>7083.0190224660491</v>
      </c>
      <c r="AR129" s="1">
        <v>388000</v>
      </c>
      <c r="AS129" s="1">
        <v>100</v>
      </c>
      <c r="AT129" s="1">
        <v>5</v>
      </c>
      <c r="AU129" s="1">
        <f>((AA129*(AB129-AC129))/((AA129+(AK129*(1+(AS129/AT129))))*AH129*AI129))</f>
        <v>2.983534261483389E-4</v>
      </c>
      <c r="AV129" s="1">
        <f>((86400*AD129*AE129*(AF129-AG129))/AT129)/((AA129+(AK129*(1+(AS129/AT129))))*AH129*AI129)</f>
        <v>3.426981272851541E-4</v>
      </c>
      <c r="AW129" s="1">
        <f>AU129+AV129</f>
        <v>6.4105155343349295E-4</v>
      </c>
      <c r="AX129" s="1">
        <f>AW129*AR129</f>
        <v>248.72800273219525</v>
      </c>
      <c r="AY129" s="1">
        <v>392000</v>
      </c>
      <c r="AZ129" s="1">
        <v>4.0000000000000001E-3</v>
      </c>
      <c r="BA129" s="1">
        <v>0.1</v>
      </c>
      <c r="BB129" s="1">
        <f>AY129*AZ129*BA129</f>
        <v>156.80000000000001</v>
      </c>
      <c r="BC129" s="1">
        <v>30000</v>
      </c>
      <c r="BD129" s="1">
        <f>BC129*W129/E129</f>
        <v>25.249224934975249</v>
      </c>
      <c r="BE129" s="1">
        <f>9325000-E129</f>
        <v>8964532.9172293302</v>
      </c>
      <c r="BF129" s="1">
        <f>AZ129*BE129</f>
        <v>35858.131668917318</v>
      </c>
      <c r="BG129" s="1">
        <f>AVERAGE(BF127:BF129)</f>
        <v>34065.303973538619</v>
      </c>
      <c r="BH129" s="1">
        <f>IF((BD129+BB129+AX129+AQ129)&lt;BG129,BD129+BB129+AX129+AQ129,BG129)</f>
        <v>7513.7962501332195</v>
      </c>
      <c r="BI129" s="11">
        <v>809.33039999999994</v>
      </c>
      <c r="BJ129" s="1">
        <v>19457.068132148015</v>
      </c>
      <c r="BK129" s="1">
        <v>17956.223972735956</v>
      </c>
    </row>
    <row r="130" spans="1:63">
      <c r="A130" s="8">
        <v>39942</v>
      </c>
      <c r="B130" s="7" t="s">
        <v>186</v>
      </c>
      <c r="C130" s="1">
        <v>22.293644499999999</v>
      </c>
      <c r="D130" s="1">
        <f>1*C130-19.06222222</f>
        <v>3.2314222800000003</v>
      </c>
      <c r="E130" s="1">
        <f>-9018.7*D130^3 + 50694*D130^2 + 41936*D130-0.0000001</f>
        <v>360548.02326821163</v>
      </c>
      <c r="F130" s="1">
        <f>C130-C131</f>
        <v>-1.3355555555349952E-4</v>
      </c>
      <c r="G130" s="1">
        <f>-2254.7*D130^4 + 16898*D130^3 + 20968*D130^2 + 0.8449*D130-0.0000003</f>
        <v>543292.07175488526</v>
      </c>
      <c r="H130" s="1">
        <f>G130-G129</f>
        <v>335.10581233538687</v>
      </c>
      <c r="I130" s="1">
        <v>993.90833333333319</v>
      </c>
      <c r="J130" s="9">
        <v>1.2999999999999999E-3</v>
      </c>
      <c r="K130" s="1">
        <v>1.1679999999999999</v>
      </c>
      <c r="L130" s="9">
        <v>2453000</v>
      </c>
      <c r="M130" s="1">
        <v>3.3041666666666671</v>
      </c>
      <c r="N130" s="1">
        <v>9.3416700578991438</v>
      </c>
      <c r="O130" s="10">
        <v>9.466666666666665</v>
      </c>
      <c r="P130" s="1">
        <f>AVERAGE(Q130:Q131)</f>
        <v>13.797624999999996</v>
      </c>
      <c r="Q130" s="1">
        <f>1.158*O130+2.676</f>
        <v>13.638399999999997</v>
      </c>
      <c r="R130" s="1">
        <f>EXP(2.3026*(((7.5*P130)/(P130+237.3)+0.7858)))</f>
        <v>15.773464598430477</v>
      </c>
      <c r="S130" s="1">
        <f>((0.622/I130)*J130*K130*L130*M130*(N130-R130))</f>
        <v>-49.536110606001678</v>
      </c>
      <c r="T130" s="1">
        <f>IF(S130&lt;0,S130,0)</f>
        <v>-49.536110606001678</v>
      </c>
      <c r="U130" s="9">
        <v>2258000</v>
      </c>
      <c r="V130" s="1">
        <f>(-T130)*E130/U130</f>
        <v>7.9097195568597858</v>
      </c>
      <c r="W130" s="1">
        <f>V130*3600*24/1000</f>
        <v>683.3997697126855</v>
      </c>
      <c r="X130" s="1">
        <v>1.0199999999999999E-2</v>
      </c>
      <c r="Y130" s="1">
        <f>X130*E130</f>
        <v>3677.5898373357581</v>
      </c>
      <c r="Z130" s="1">
        <v>8114000</v>
      </c>
      <c r="AA130" s="1">
        <v>0.1</v>
      </c>
      <c r="AB130" s="1">
        <v>7.2</v>
      </c>
      <c r="AC130" s="1">
        <v>-0.19206333333333425</v>
      </c>
      <c r="AD130" s="1">
        <v>1.161</v>
      </c>
      <c r="AE130" s="1">
        <v>1.013E-3</v>
      </c>
      <c r="AF130" s="1">
        <v>1.184760088744317</v>
      </c>
      <c r="AG130" s="1">
        <v>0.93398586996010324</v>
      </c>
      <c r="AH130" s="1">
        <v>999.77304935200857</v>
      </c>
      <c r="AI130" s="1">
        <v>2.4500000000000002</v>
      </c>
      <c r="AJ130" s="1">
        <v>28.356481481481481</v>
      </c>
      <c r="AK130" s="1">
        <v>6.7000000000000004E-2</v>
      </c>
      <c r="AL130" s="1">
        <v>200</v>
      </c>
      <c r="AM130" s="1">
        <v>30</v>
      </c>
      <c r="AN130" s="1">
        <f>((AA130*(AB130-AC130))/((AA130+(AK130*(1+(AL130/AM130))))*AH130*AI130))</f>
        <v>4.9177408114866239E-4</v>
      </c>
      <c r="AO130" s="1">
        <f>((86400*AD130*AE130*(AF130-AG130))/AM130)/((AA130+(AK130*(1+(AL130/AM130))))*AH130*AI130)</f>
        <v>5.6508918483473027E-4</v>
      </c>
      <c r="AP130" s="1">
        <f>AN130+AO130</f>
        <v>1.0568632659833928E-3</v>
      </c>
      <c r="AQ130" s="1">
        <f>AP130*Z130</f>
        <v>8575.3885401892494</v>
      </c>
      <c r="AR130" s="1">
        <v>388000</v>
      </c>
      <c r="AS130" s="1">
        <v>100</v>
      </c>
      <c r="AT130" s="1">
        <v>5</v>
      </c>
      <c r="AU130" s="1">
        <f>((AA130*(AB130-AC130))/((AA130+(AK130*(1+(AS130/AT130))))*AH130*AI130))</f>
        <v>2.0025571408862806E-4</v>
      </c>
      <c r="AV130" s="1">
        <f>((86400*AD130*AE130*(AF130-AG130))/AT130)/((AA130+(AK130*(1+(AS130/AT130))))*AH130*AI130)</f>
        <v>1.3806624940686642E-3</v>
      </c>
      <c r="AW130" s="1">
        <f>AU130+AV130</f>
        <v>1.5809182081572924E-3</v>
      </c>
      <c r="AX130" s="1">
        <f>AW130*AR130</f>
        <v>613.3962647650294</v>
      </c>
      <c r="AY130" s="1">
        <v>392000</v>
      </c>
      <c r="AZ130" s="1">
        <v>1.0199999999999999E-2</v>
      </c>
      <c r="BA130" s="1">
        <v>0.1</v>
      </c>
      <c r="BB130" s="1">
        <f>AY130*AZ130*BA130</f>
        <v>399.84</v>
      </c>
      <c r="BC130" s="1">
        <v>30000</v>
      </c>
      <c r="BD130" s="1">
        <f>BC130*W130/E130</f>
        <v>56.863418375002809</v>
      </c>
      <c r="BE130" s="1">
        <f>9325000-E130</f>
        <v>8964451.9767317884</v>
      </c>
      <c r="BF130" s="1">
        <f>AZ130*BE130</f>
        <v>91437.410162664237</v>
      </c>
      <c r="BG130" s="1">
        <f>AVERAGE(BF128:BF130)</f>
        <v>55579.98741690415</v>
      </c>
      <c r="BH130" s="1">
        <f>IF((BD130+BB130+AX130+AQ130)&lt;BG130,BD130+BB130+AX130+AQ130,BG130)</f>
        <v>9645.488223329281</v>
      </c>
      <c r="BI130" s="11">
        <v>1811.0160000000001</v>
      </c>
      <c r="BJ130" s="1">
        <v>23716.775608965108</v>
      </c>
      <c r="BK130" s="1">
        <v>19246.675353677423</v>
      </c>
    </row>
    <row r="131" spans="1:63">
      <c r="A131" s="8">
        <v>39943</v>
      </c>
      <c r="B131" s="7" t="s">
        <v>187</v>
      </c>
      <c r="C131" s="1">
        <v>22.293778055555553</v>
      </c>
      <c r="D131" s="1">
        <f>1*C131-19.06222222</f>
        <v>3.2315558355555538</v>
      </c>
      <c r="E131" s="1">
        <f>-9018.7*D131^3 + 50694*D131^2 + 41936*D131-0.0000001</f>
        <v>360559.64745038172</v>
      </c>
      <c r="F131" s="1">
        <f>C131-C132</f>
        <v>-1.9600099206371624E-3</v>
      </c>
      <c r="G131" s="1">
        <f>-2254.7*D131^4 + 16898*D131^3 + 20968*D131^2 + 0.8449*D131-0.0000003</f>
        <v>543340.22538484761</v>
      </c>
      <c r="H131" s="1">
        <f>G131-G130</f>
        <v>48.153629962354898</v>
      </c>
      <c r="I131" s="1">
        <v>992.92916666666667</v>
      </c>
      <c r="J131" s="9">
        <v>1.2999999999999999E-3</v>
      </c>
      <c r="K131" s="1">
        <v>1.1679999999999999</v>
      </c>
      <c r="L131" s="9">
        <v>2453000</v>
      </c>
      <c r="M131" s="1">
        <v>2.4541666666666671</v>
      </c>
      <c r="N131" s="1">
        <v>10.748252779571876</v>
      </c>
      <c r="O131" s="10">
        <v>9.7416666666666654</v>
      </c>
      <c r="P131" s="1">
        <f>AVERAGE(Q131:Q132)</f>
        <v>13.438162499999997</v>
      </c>
      <c r="Q131" s="1">
        <f>1.158*O131+2.676</f>
        <v>13.956849999999998</v>
      </c>
      <c r="R131" s="1">
        <f>EXP(2.3026*(((7.5*P131)/(P131+237.3)+0.7858)))</f>
        <v>15.408690188148817</v>
      </c>
      <c r="S131" s="1">
        <f>((0.622/I131)*J131*K131*L131*M131*(N131-R131))</f>
        <v>-26.686191159802934</v>
      </c>
      <c r="T131" s="1">
        <f>IF(S131&lt;0,S131,0)</f>
        <v>-26.686191159802934</v>
      </c>
      <c r="U131" s="9">
        <v>2258000</v>
      </c>
      <c r="V131" s="1">
        <f>(-T131)*E131/U131</f>
        <v>4.2612770931674229</v>
      </c>
      <c r="W131" s="1">
        <f>V131*3600*24/1000</f>
        <v>368.17434084966533</v>
      </c>
      <c r="X131" s="1">
        <v>7.6E-3</v>
      </c>
      <c r="Y131" s="1">
        <f>X131*E131</f>
        <v>2740.2533206229009</v>
      </c>
      <c r="Z131" s="1">
        <v>8114000</v>
      </c>
      <c r="AA131" s="1">
        <v>0.1</v>
      </c>
      <c r="AB131" s="1">
        <v>6</v>
      </c>
      <c r="AC131" s="1">
        <v>0.13763666666666577</v>
      </c>
      <c r="AD131" s="1">
        <v>1.161</v>
      </c>
      <c r="AE131" s="1">
        <v>1.013E-3</v>
      </c>
      <c r="AF131" s="1">
        <v>1.2068664398768061</v>
      </c>
      <c r="AG131" s="1">
        <v>1.0746139925069729</v>
      </c>
      <c r="AH131" s="1">
        <v>999.75035560469905</v>
      </c>
      <c r="AI131" s="1">
        <v>2.4500000000000002</v>
      </c>
      <c r="AJ131" s="1">
        <v>28.356481481481481</v>
      </c>
      <c r="AK131" s="1">
        <v>6.7000000000000004E-2</v>
      </c>
      <c r="AL131" s="1">
        <v>200</v>
      </c>
      <c r="AM131" s="1">
        <v>30</v>
      </c>
      <c r="AN131" s="1">
        <f>((AA131*(AB131-AC131))/((AA131+(AK131*(1+(AL131/AM131))))*AH131*AI131))</f>
        <v>3.9001610958530023E-4</v>
      </c>
      <c r="AO131" s="1">
        <f>((86400*AD131*AE131*(AF131-AG131))/AM131)/((AA131+(AK131*(1+(AL131/AM131))))*AH131*AI131)</f>
        <v>2.9802156085529172E-4</v>
      </c>
      <c r="AP131" s="1">
        <f>AN131+AO131</f>
        <v>6.88037670440592E-4</v>
      </c>
      <c r="AQ131" s="1">
        <f>AP131*Z131</f>
        <v>5582.7376579549637</v>
      </c>
      <c r="AR131" s="1">
        <v>388000</v>
      </c>
      <c r="AS131" s="1">
        <v>100</v>
      </c>
      <c r="AT131" s="1">
        <v>5</v>
      </c>
      <c r="AU131" s="1">
        <f>((AA131*(AB131-AC131))/((AA131+(AK131*(1+(AS131/AT131))))*AH131*AI131))</f>
        <v>1.5881876968514436E-4</v>
      </c>
      <c r="AV131" s="1">
        <f>((86400*AD131*AE131*(AF131-AG131))/AT131)/((AA131+(AK131*(1+(AS131/AT131))))*AH131*AI131)</f>
        <v>7.2814557867895429E-4</v>
      </c>
      <c r="AW131" s="1">
        <f>AU131+AV131</f>
        <v>8.869643483640987E-4</v>
      </c>
      <c r="AX131" s="1">
        <f>AW131*AR131</f>
        <v>344.14216716527028</v>
      </c>
      <c r="AY131" s="1">
        <v>392000</v>
      </c>
      <c r="AZ131" s="1">
        <v>7.6E-3</v>
      </c>
      <c r="BA131" s="1">
        <v>0.1</v>
      </c>
      <c r="BB131" s="1">
        <f>AY131*AZ131*BA131</f>
        <v>297.92</v>
      </c>
      <c r="BC131" s="1">
        <v>30000</v>
      </c>
      <c r="BD131" s="1">
        <f>BC131*W131/E131</f>
        <v>30.633572845973966</v>
      </c>
      <c r="BE131" s="1">
        <f>9325000-E131</f>
        <v>8964440.3525496181</v>
      </c>
      <c r="BF131" s="1">
        <f>AZ131*BE131</f>
        <v>68129.746679377102</v>
      </c>
      <c r="BG131" s="1">
        <f>AVERAGE(BF129:BF131)</f>
        <v>65141.762836986221</v>
      </c>
      <c r="BH131" s="1">
        <f>IF((BD131+BB131+AX131+AQ131)&lt;BG131,BD131+BB131+AX131+AQ131,BG131)</f>
        <v>6255.4333979662078</v>
      </c>
      <c r="BI131" s="11">
        <v>2110.7915999999991</v>
      </c>
      <c r="BJ131" s="1">
        <v>25648.42643863726</v>
      </c>
      <c r="BK131" s="1">
        <v>21213.709488826378</v>
      </c>
    </row>
    <row r="132" spans="1:63">
      <c r="A132" s="8">
        <v>39944</v>
      </c>
      <c r="B132" s="7" t="s">
        <v>188</v>
      </c>
      <c r="C132" s="1">
        <v>22.29573806547619</v>
      </c>
      <c r="D132" s="1">
        <f>1*C132-19.06222222</f>
        <v>3.233515845476191</v>
      </c>
      <c r="E132" s="1">
        <f>-9018.7*D132^3 + 50694*D132^2 + 41936*D132-0.0000001</f>
        <v>360730.0886491799</v>
      </c>
      <c r="F132" s="1">
        <f>C132-C133</f>
        <v>3.6002103174226363E-4</v>
      </c>
      <c r="G132" s="1">
        <f>-2254.7*D132^4 + 16898*D132^3 + 20968*D132^2 + 0.8449*D132-0.0000003</f>
        <v>544047.08798574063</v>
      </c>
      <c r="H132" s="1">
        <f>G132-G131</f>
        <v>706.86260089301504</v>
      </c>
      <c r="I132" s="1">
        <v>991.81249999999989</v>
      </c>
      <c r="J132" s="9">
        <v>1.2999999999999999E-3</v>
      </c>
      <c r="K132" s="1">
        <v>1.1679999999999999</v>
      </c>
      <c r="L132" s="9">
        <v>2453000</v>
      </c>
      <c r="M132" s="1">
        <v>3.9583333333333344</v>
      </c>
      <c r="N132" s="1">
        <v>10.023745611311934</v>
      </c>
      <c r="O132" s="10">
        <v>8.8458333333333332</v>
      </c>
      <c r="P132" s="1">
        <f>AVERAGE(Q132:Q133)</f>
        <v>12.451449999999998</v>
      </c>
      <c r="Q132" s="1">
        <f>1.158*O132+2.676</f>
        <v>12.919474999999998</v>
      </c>
      <c r="R132" s="1">
        <f>EXP(2.3026*(((7.5*P132)/(P132+237.3)+0.7858)))</f>
        <v>14.445173236463479</v>
      </c>
      <c r="S132" s="1">
        <f>((0.622/I132)*J132*K132*L132*M132*(N132-R132))</f>
        <v>-40.880804566288134</v>
      </c>
      <c r="T132" s="1">
        <f>IF(S132&lt;0,S132,0)</f>
        <v>-40.880804566288134</v>
      </c>
      <c r="U132" s="9">
        <v>2258000</v>
      </c>
      <c r="V132" s="1">
        <f>(-T132)*E132/U132</f>
        <v>6.5309726551137803</v>
      </c>
      <c r="W132" s="1">
        <f>V132*3600*24/1000</f>
        <v>564.27603740183065</v>
      </c>
      <c r="X132" s="1">
        <v>1.34E-2</v>
      </c>
      <c r="Y132" s="1">
        <f>X132*E132</f>
        <v>4833.783187899011</v>
      </c>
      <c r="Z132" s="1">
        <v>8114000</v>
      </c>
      <c r="AA132" s="1">
        <v>0.1</v>
      </c>
      <c r="AB132" s="1">
        <v>8.3000000000000007</v>
      </c>
      <c r="AC132" s="1">
        <v>-0.28469333333333235</v>
      </c>
      <c r="AD132" s="1">
        <v>1.161</v>
      </c>
      <c r="AE132" s="1">
        <v>1.013E-3</v>
      </c>
      <c r="AF132" s="1">
        <v>1.1361582730409827</v>
      </c>
      <c r="AG132" s="1">
        <v>1.0021862766782335</v>
      </c>
      <c r="AH132" s="1">
        <v>999.82049129054087</v>
      </c>
      <c r="AI132" s="1">
        <v>2.4500000000000002</v>
      </c>
      <c r="AJ132" s="1">
        <v>28.356481481481481</v>
      </c>
      <c r="AK132" s="1">
        <v>6.7000000000000004E-2</v>
      </c>
      <c r="AL132" s="1">
        <v>200</v>
      </c>
      <c r="AM132" s="1">
        <v>30</v>
      </c>
      <c r="AN132" s="1">
        <f>((AA132*(AB132-AC132))/((AA132+(AK132*(1+(AL132/AM132))))*AH132*AI132))</f>
        <v>5.7108944588004577E-4</v>
      </c>
      <c r="AO132" s="1">
        <f>((86400*AD132*AE132*(AF132-AG132))/AM132)/((AA132+(AK132*(1+(AL132/AM132))))*AH132*AI132)</f>
        <v>3.0187526569553042E-4</v>
      </c>
      <c r="AP132" s="1">
        <f>AN132+AO132</f>
        <v>8.7296471157557618E-4</v>
      </c>
      <c r="AQ132" s="1">
        <f>AP132*Z132</f>
        <v>7083.2356697242249</v>
      </c>
      <c r="AR132" s="1">
        <v>388000</v>
      </c>
      <c r="AS132" s="1">
        <v>100</v>
      </c>
      <c r="AT132" s="1">
        <v>5</v>
      </c>
      <c r="AU132" s="1">
        <f>((AA132*(AB132-AC132))/((AA132+(AK132*(1+(AS132/AT132))))*AH132*AI132))</f>
        <v>2.3255378674301357E-4</v>
      </c>
      <c r="AV132" s="1">
        <f>((86400*AD132*AE132*(AF132-AG132))/AT132)/((AA132+(AK132*(1+(AS132/AT132))))*AH132*AI132)</f>
        <v>7.3756119992763312E-4</v>
      </c>
      <c r="AW132" s="1">
        <f>AU132+AV132</f>
        <v>9.7011498667064666E-4</v>
      </c>
      <c r="AX132" s="1">
        <f>AW132*AR132</f>
        <v>376.40461482821092</v>
      </c>
      <c r="AY132" s="1">
        <v>392000</v>
      </c>
      <c r="AZ132" s="1">
        <v>1.34E-2</v>
      </c>
      <c r="BA132" s="1">
        <v>0.1</v>
      </c>
      <c r="BB132" s="1">
        <f>AY132*AZ132*BA132</f>
        <v>525.28000000000009</v>
      </c>
      <c r="BC132" s="1">
        <v>30000</v>
      </c>
      <c r="BD132" s="1">
        <f>BC132*W132/E132</f>
        <v>46.927832345358212</v>
      </c>
      <c r="BE132" s="1">
        <f>9325000-E132</f>
        <v>8964269.9113508202</v>
      </c>
      <c r="BF132" s="1">
        <f>AZ132*BE132</f>
        <v>120121.21681210099</v>
      </c>
      <c r="BG132" s="1">
        <f>AVERAGE(BF130:BF132)</f>
        <v>93229.457884714124</v>
      </c>
      <c r="BH132" s="1">
        <f>IF((BD132+BB132+AX132+AQ132)&lt;BG132,BD132+BB132+AX132+AQ132,BG132)</f>
        <v>8031.8481168977942</v>
      </c>
      <c r="BI132" s="11">
        <v>4086.8037000000004</v>
      </c>
      <c r="BJ132" s="1">
        <v>30396.040456344468</v>
      </c>
      <c r="BK132" s="1">
        <v>22746.592206740301</v>
      </c>
    </row>
    <row r="133" spans="1:63">
      <c r="A133" s="8">
        <v>39945</v>
      </c>
      <c r="B133" s="7" t="s">
        <v>189</v>
      </c>
      <c r="C133" s="1">
        <v>22.295378044444448</v>
      </c>
      <c r="D133" s="1">
        <f>1*C133-19.06222222</f>
        <v>3.2331558244444487</v>
      </c>
      <c r="E133" s="1">
        <f>-9018.7*D133^3 + 50694*D133^2 + 41936*D133-0.0000001</f>
        <v>360698.80263383623</v>
      </c>
      <c r="F133" s="1">
        <f>C133-C134</f>
        <v>-2.055322222219047E-3</v>
      </c>
      <c r="G133" s="1">
        <f>-2254.7*D133^4 + 16898*D133^3 + 20968*D133^2 + 0.8449*D133-0.0000003</f>
        <v>543917.22411135968</v>
      </c>
      <c r="H133" s="1">
        <f>G133-G132</f>
        <v>-129.86387438094243</v>
      </c>
      <c r="I133" s="1">
        <v>995.26250000000016</v>
      </c>
      <c r="J133" s="9">
        <v>1.2999999999999999E-3</v>
      </c>
      <c r="K133" s="1">
        <v>1.1679999999999999</v>
      </c>
      <c r="L133" s="9">
        <v>2453000</v>
      </c>
      <c r="M133" s="1">
        <v>3.1625000000000001</v>
      </c>
      <c r="N133" s="1">
        <v>9.6992762251818387</v>
      </c>
      <c r="O133" s="10">
        <v>8.0374999999999996</v>
      </c>
      <c r="P133" s="1">
        <f>AVERAGE(Q133:Q134)</f>
        <v>11.5757125</v>
      </c>
      <c r="Q133" s="1">
        <f>1.158*O133+2.676</f>
        <v>11.983424999999999</v>
      </c>
      <c r="R133" s="1">
        <f>EXP(2.3026*(((7.5*P133)/(P133+237.3)+0.7858)))</f>
        <v>13.634760293994377</v>
      </c>
      <c r="S133" s="1">
        <f>((0.622/I133)*J133*K133*L133*M133*(N133-R133))</f>
        <v>-28.971112997260839</v>
      </c>
      <c r="T133" s="1">
        <f>IF(S133&lt;0,S133,0)</f>
        <v>-28.971112997260839</v>
      </c>
      <c r="U133" s="9">
        <v>2258000</v>
      </c>
      <c r="V133" s="1">
        <f>(-T133)*E133/U133</f>
        <v>4.6279210669094573</v>
      </c>
      <c r="W133" s="1">
        <f>V133*3600*24/1000</f>
        <v>399.85238018097709</v>
      </c>
      <c r="X133" s="1">
        <v>3.0000000000000001E-3</v>
      </c>
      <c r="Y133" s="1">
        <f>X133*E133</f>
        <v>1082.0964079015087</v>
      </c>
      <c r="Z133" s="1">
        <v>8114000</v>
      </c>
      <c r="AA133" s="1">
        <v>0.1</v>
      </c>
      <c r="AB133" s="1">
        <v>8.8000000000000007</v>
      </c>
      <c r="AC133" s="1">
        <v>-0.49507333333333309</v>
      </c>
      <c r="AD133" s="1">
        <v>1.161</v>
      </c>
      <c r="AE133" s="1">
        <v>1.013E-3</v>
      </c>
      <c r="AF133" s="1">
        <v>1.075511793233918</v>
      </c>
      <c r="AG133" s="1">
        <v>0.96975313356591608</v>
      </c>
      <c r="AH133" s="1">
        <v>999.87426157926143</v>
      </c>
      <c r="AI133" s="1">
        <v>2.4500000000000002</v>
      </c>
      <c r="AJ133" s="1">
        <v>28.356481481481481</v>
      </c>
      <c r="AK133" s="1">
        <v>6.7000000000000004E-2</v>
      </c>
      <c r="AL133" s="1">
        <v>200</v>
      </c>
      <c r="AM133" s="1">
        <v>30</v>
      </c>
      <c r="AN133" s="1">
        <f>((AA133*(AB133-AC133))/((AA133+(AK133*(1+(AL133/AM133))))*AH133*AI133))</f>
        <v>6.1831362024741907E-4</v>
      </c>
      <c r="AO133" s="1">
        <f>((86400*AD133*AE133*(AF133-AG133))/AM133)/((AA133+(AK133*(1+(AL133/AM133))))*AH133*AI133)</f>
        <v>2.3829014623653205E-4</v>
      </c>
      <c r="AP133" s="1">
        <f>AN133+AO133</f>
        <v>8.5660376648395112E-4</v>
      </c>
      <c r="AQ133" s="1">
        <f>AP133*Z133</f>
        <v>6950.4829612507792</v>
      </c>
      <c r="AR133" s="1">
        <v>388000</v>
      </c>
      <c r="AS133" s="1">
        <v>100</v>
      </c>
      <c r="AT133" s="1">
        <v>5</v>
      </c>
      <c r="AU133" s="1">
        <f>((AA133*(AB133-AC133))/((AA133+(AK133*(1+(AS133/AT133))))*AH133*AI133))</f>
        <v>2.5178398028655126E-4</v>
      </c>
      <c r="AV133" s="1">
        <f>((86400*AD133*AE133*(AF133-AG133))/AT133)/((AA133+(AK133*(1+(AS133/AT133))))*AH133*AI133)</f>
        <v>5.8220591801122154E-4</v>
      </c>
      <c r="AW133" s="1">
        <f>AU133+AV133</f>
        <v>8.339898982977728E-4</v>
      </c>
      <c r="AX133" s="1">
        <f>AW133*AR133</f>
        <v>323.58808053953584</v>
      </c>
      <c r="AY133" s="1">
        <v>392000</v>
      </c>
      <c r="AZ133" s="1">
        <v>3.0000000000000001E-3</v>
      </c>
      <c r="BA133" s="1">
        <v>0.1</v>
      </c>
      <c r="BB133" s="1">
        <f>AY133*AZ133*BA133</f>
        <v>117.60000000000001</v>
      </c>
      <c r="BC133" s="1">
        <v>30000</v>
      </c>
      <c r="BD133" s="1">
        <f>BC133*W133/E133</f>
        <v>33.256476921567803</v>
      </c>
      <c r="BE133" s="1">
        <f>9325000-E133</f>
        <v>8964301.1973661631</v>
      </c>
      <c r="BF133" s="1">
        <f>AZ133*BE133</f>
        <v>26892.90359209849</v>
      </c>
      <c r="BG133" s="1">
        <f>AVERAGE(BF131:BF133)</f>
        <v>71714.622361192189</v>
      </c>
      <c r="BH133" s="1">
        <f>IF((BD133+BB133+AX133+AQ133)&lt;BG133,BD133+BB133+AX133+AQ133,BG133)</f>
        <v>7424.9275187118828</v>
      </c>
      <c r="BI133" s="11">
        <v>3004.3304999999973</v>
      </c>
      <c r="BJ133" s="1">
        <v>27868.276089589566</v>
      </c>
      <c r="BK133" s="1">
        <v>24051.837687488096</v>
      </c>
    </row>
    <row r="134" spans="1:63">
      <c r="A134" s="8">
        <v>39946</v>
      </c>
      <c r="B134" s="7" t="s">
        <v>190</v>
      </c>
      <c r="C134" s="1">
        <v>22.297433366666667</v>
      </c>
      <c r="D134" s="1">
        <f>1*C134-19.06222222</f>
        <v>3.2352111466666678</v>
      </c>
      <c r="E134" s="1">
        <f>-9018.7*D134^3 + 50694*D134^2 + 41936*D134-0.0000001</f>
        <v>360877.28296563425</v>
      </c>
      <c r="F134" s="1">
        <f>C134-C135</f>
        <v>-1.0666333333340106E-3</v>
      </c>
      <c r="G134" s="1">
        <f>-2254.7*D134^4 + 16898*D134^3 + 20968*D134^2 + 0.8449*D134-0.0000003</f>
        <v>544658.75463001884</v>
      </c>
      <c r="H134" s="1">
        <f>G134-G133</f>
        <v>741.53051865915768</v>
      </c>
      <c r="I134" s="1">
        <v>1003.4416666666665</v>
      </c>
      <c r="J134" s="9">
        <v>1.2999999999999999E-3</v>
      </c>
      <c r="K134" s="1">
        <v>1.1679999999999999</v>
      </c>
      <c r="L134" s="9">
        <v>2453000</v>
      </c>
      <c r="M134" s="1">
        <v>2.3708333333333336</v>
      </c>
      <c r="N134" s="1">
        <v>9.213980325846796</v>
      </c>
      <c r="O134" s="10">
        <v>7.3333333333333348</v>
      </c>
      <c r="P134" s="1">
        <f>AVERAGE(Q134:Q135)</f>
        <v>12.6034375</v>
      </c>
      <c r="Q134" s="1">
        <f>1.158*O134+2.676</f>
        <v>11.168000000000001</v>
      </c>
      <c r="R134" s="1">
        <f>EXP(2.3026*(((7.5*P134)/(P134+237.3)+0.7858)))</f>
        <v>14.590049315760565</v>
      </c>
      <c r="S134" s="1">
        <f>((0.622/I134)*J134*K134*L134*M134*(N134-R134))</f>
        <v>-29.427126443348719</v>
      </c>
      <c r="T134" s="1">
        <f>IF(S134&lt;0,S134,0)</f>
        <v>-29.427126443348719</v>
      </c>
      <c r="U134" s="9">
        <v>2258000</v>
      </c>
      <c r="V134" s="1">
        <f>(-T134)*E134/U134</f>
        <v>4.7030918672993147</v>
      </c>
      <c r="W134" s="1">
        <f>V134*3600*24/1000</f>
        <v>406.34713733466072</v>
      </c>
      <c r="X134" s="1">
        <v>5.9999999999999995E-4</v>
      </c>
      <c r="Y134" s="1">
        <f>X134*E134</f>
        <v>216.52636977938053</v>
      </c>
      <c r="Z134" s="1">
        <v>8114000</v>
      </c>
      <c r="AA134" s="1">
        <v>0.1</v>
      </c>
      <c r="AB134" s="1">
        <v>10.4</v>
      </c>
      <c r="AC134" s="1">
        <v>-0.58089999999999953</v>
      </c>
      <c r="AD134" s="1">
        <v>1.161</v>
      </c>
      <c r="AE134" s="1">
        <v>1.013E-3</v>
      </c>
      <c r="AF134" s="1">
        <v>1.0250221821568468</v>
      </c>
      <c r="AG134" s="1">
        <v>0.92123868621346616</v>
      </c>
      <c r="AH134" s="1">
        <v>999.91357816843367</v>
      </c>
      <c r="AI134" s="1">
        <v>2.4500000000000002</v>
      </c>
      <c r="AJ134" s="1">
        <v>28.356481481481481</v>
      </c>
      <c r="AK134" s="1">
        <v>6.7000000000000004E-2</v>
      </c>
      <c r="AL134" s="1">
        <v>200</v>
      </c>
      <c r="AM134" s="1">
        <v>30</v>
      </c>
      <c r="AN134" s="1">
        <f>((AA134*(AB134-AC134))/((AA134+(AK134*(1+(AL134/AM134))))*AH134*AI134))</f>
        <v>7.3042705748943527E-4</v>
      </c>
      <c r="AO134" s="1">
        <f>((86400*AD134*AE134*(AF134-AG134))/AM134)/((AA134+(AK134*(1+(AL134/AM134))))*AH134*AI134)</f>
        <v>2.3383061109750312E-4</v>
      </c>
      <c r="AP134" s="1">
        <f>AN134+AO134</f>
        <v>9.6425766858693836E-4</v>
      </c>
      <c r="AQ134" s="1">
        <f>AP134*Z134</f>
        <v>7823.9867229144174</v>
      </c>
      <c r="AR134" s="1">
        <v>388000</v>
      </c>
      <c r="AS134" s="1">
        <v>100</v>
      </c>
      <c r="AT134" s="1">
        <v>5</v>
      </c>
      <c r="AU134" s="1">
        <f>((AA134*(AB134-AC134))/((AA134+(AK134*(1+(AS134/AT134))))*AH134*AI134))</f>
        <v>2.9743778209202613E-4</v>
      </c>
      <c r="AV134" s="1">
        <f>((86400*AD134*AE134*(AF134-AG134))/AT134)/((AA134+(AK134*(1+(AS134/AT134))))*AH134*AI134)</f>
        <v>5.7131009294028286E-4</v>
      </c>
      <c r="AW134" s="1">
        <f>AU134+AV134</f>
        <v>8.6874787503230899E-4</v>
      </c>
      <c r="AX134" s="1">
        <f>AW134*AR134</f>
        <v>337.07417551253587</v>
      </c>
      <c r="AY134" s="1">
        <v>392000</v>
      </c>
      <c r="AZ134" s="1">
        <v>5.9999999999999995E-4</v>
      </c>
      <c r="BA134" s="1">
        <v>0.1</v>
      </c>
      <c r="BB134" s="1">
        <f>AY134*AZ134*BA134</f>
        <v>23.52</v>
      </c>
      <c r="BC134" s="1">
        <v>30000</v>
      </c>
      <c r="BD134" s="1">
        <f>BC134*W134/E134</f>
        <v>33.779943198033592</v>
      </c>
      <c r="BE134" s="1">
        <f>9325000-E134</f>
        <v>8964122.717034366</v>
      </c>
      <c r="BF134" s="1">
        <f>AZ134*BE134</f>
        <v>5378.4736302206193</v>
      </c>
      <c r="BG134" s="1">
        <f>AVERAGE(BF132:BF134)</f>
        <v>50797.531344806695</v>
      </c>
      <c r="BH134" s="1">
        <f>IF((BD134+BB134+AX134+AQ134)&lt;BG134,BD134+BB134+AX134+AQ134,BG134)</f>
        <v>8218.3608416249863</v>
      </c>
      <c r="BI134" s="11">
        <v>2116.5606000000007</v>
      </c>
      <c r="BJ134" s="1">
        <v>25705.287567452982</v>
      </c>
      <c r="BK134" s="1">
        <v>24520.07825366742</v>
      </c>
    </row>
    <row r="135" spans="1:63">
      <c r="A135" s="8">
        <v>39947</v>
      </c>
      <c r="B135" s="7" t="s">
        <v>191</v>
      </c>
      <c r="C135" s="1">
        <v>22.298500000000001</v>
      </c>
      <c r="D135" s="1">
        <f>1*C135-19.06222222</f>
        <v>3.2362777800000018</v>
      </c>
      <c r="E135" s="1">
        <f>-9018.7*D135^3 + 50694*D135^2 + 41936*D135-0.0000001</f>
        <v>360969.78476547624</v>
      </c>
      <c r="F135" s="1">
        <f>C135-C136</f>
        <v>-4.9332047619046193E-3</v>
      </c>
      <c r="G135" s="1">
        <f>-2254.7*D135^4 + 16898*D135^3 + 20968*D135^2 + 0.8449*D135-0.0000003</f>
        <v>545043.72499709541</v>
      </c>
      <c r="H135" s="1">
        <f>G135-G134</f>
        <v>384.97036707657389</v>
      </c>
      <c r="I135" s="1">
        <v>1008.4833333333335</v>
      </c>
      <c r="J135" s="9">
        <v>1.2999999999999999E-3</v>
      </c>
      <c r="K135" s="1">
        <v>1.1679999999999999</v>
      </c>
      <c r="L135" s="9">
        <v>2453000</v>
      </c>
      <c r="M135" s="1">
        <v>2.1333333333333337</v>
      </c>
      <c r="N135" s="1">
        <v>10.62766973857325</v>
      </c>
      <c r="O135" s="10">
        <v>9.8125</v>
      </c>
      <c r="P135" s="1">
        <f>AVERAGE(Q135:Q136)</f>
        <v>14.854299999999999</v>
      </c>
      <c r="Q135" s="1">
        <f>1.158*O135+2.676</f>
        <v>14.038874999999999</v>
      </c>
      <c r="R135" s="1">
        <f>EXP(2.3026*(((7.5*P135)/(P135+237.3)+0.7858)))</f>
        <v>16.890001238485944</v>
      </c>
      <c r="S135" s="1">
        <f>((0.622/I135)*J135*K135*L135*M135*(N135-R135))</f>
        <v>-30.690232285469101</v>
      </c>
      <c r="T135" s="1">
        <f>IF(S135&lt;0,S135,0)</f>
        <v>-30.690232285469101</v>
      </c>
      <c r="U135" s="9">
        <v>2258000</v>
      </c>
      <c r="V135" s="1">
        <f>(-T135)*E135/U135</f>
        <v>4.9062207894102086</v>
      </c>
      <c r="W135" s="1">
        <f>V135*3600*24/1000</f>
        <v>423.89747620504198</v>
      </c>
      <c r="X135" s="1">
        <v>4.7999999999999996E-3</v>
      </c>
      <c r="Y135" s="1">
        <f>X135*E135</f>
        <v>1732.6549668742857</v>
      </c>
      <c r="Z135" s="1">
        <v>8114000</v>
      </c>
      <c r="AA135" s="1">
        <v>0.1</v>
      </c>
      <c r="AB135" s="1">
        <v>9.1999999999999993</v>
      </c>
      <c r="AC135" s="1">
        <v>0.65573666666666652</v>
      </c>
      <c r="AD135" s="1">
        <v>1.161</v>
      </c>
      <c r="AE135" s="1">
        <v>1.013E-3</v>
      </c>
      <c r="AF135" s="1">
        <v>1.2126189185431109</v>
      </c>
      <c r="AG135" s="1">
        <v>1.0625573273734008</v>
      </c>
      <c r="AH135" s="1">
        <v>999.74434474639293</v>
      </c>
      <c r="AI135" s="1">
        <v>2.4500000000000002</v>
      </c>
      <c r="AJ135" s="1">
        <v>28.356481481481481</v>
      </c>
      <c r="AK135" s="1">
        <v>6.7000000000000004E-2</v>
      </c>
      <c r="AL135" s="1">
        <v>200</v>
      </c>
      <c r="AM135" s="1">
        <v>30</v>
      </c>
      <c r="AN135" s="1">
        <f>((AA135*(AB135-AC135))/((AA135+(AK135*(1+(AL135/AM135))))*AH135*AI135))</f>
        <v>5.6844316716082996E-4</v>
      </c>
      <c r="AO135" s="1">
        <f>((86400*AD135*AE135*(AF135-AG135))/AM135)/((AA135+(AK135*(1+(AL135/AM135))))*AH135*AI135)</f>
        <v>3.3815524323451389E-4</v>
      </c>
      <c r="AP135" s="1">
        <f>AN135+AO135</f>
        <v>9.0659841039534379E-4</v>
      </c>
      <c r="AQ135" s="1">
        <f>AP135*Z135</f>
        <v>7356.1395019478196</v>
      </c>
      <c r="AR135" s="1">
        <v>388000</v>
      </c>
      <c r="AS135" s="1">
        <v>100</v>
      </c>
      <c r="AT135" s="1">
        <v>5</v>
      </c>
      <c r="AU135" s="1">
        <f>((AA135*(AB135-AC135))/((AA135+(AK135*(1+(AS135/AT135))))*AH135*AI135))</f>
        <v>2.3147619348442552E-4</v>
      </c>
      <c r="AV135" s="1">
        <f>((86400*AD135*AE135*(AF135-AG135))/AT135)/((AA135+(AK135*(1+(AS135/AT135))))*AH135*AI135)</f>
        <v>8.2620279070303912E-4</v>
      </c>
      <c r="AW135" s="1">
        <f>AU135+AV135</f>
        <v>1.0576789841874646E-3</v>
      </c>
      <c r="AX135" s="1">
        <f>AW135*AR135</f>
        <v>410.37944586473628</v>
      </c>
      <c r="AY135" s="1">
        <v>392000</v>
      </c>
      <c r="AZ135" s="1">
        <v>4.7999999999999996E-3</v>
      </c>
      <c r="BA135" s="1">
        <v>0.1</v>
      </c>
      <c r="BB135" s="1">
        <f>AY135*AZ135*BA135</f>
        <v>188.16</v>
      </c>
      <c r="BC135" s="1">
        <v>30000</v>
      </c>
      <c r="BD135" s="1">
        <f>BC135*W135/E135</f>
        <v>35.229885776765236</v>
      </c>
      <c r="BE135" s="1">
        <f>9325000-E135</f>
        <v>8964030.2152345236</v>
      </c>
      <c r="BF135" s="1">
        <f>AZ135*BE135</f>
        <v>43027.345033125712</v>
      </c>
      <c r="BG135" s="1">
        <f>AVERAGE(BF133:BF135)</f>
        <v>25099.574085148273</v>
      </c>
      <c r="BH135" s="1">
        <f>IF((BD135+BB135+AX135+AQ135)&lt;BG135,BD135+BB135+AX135+AQ135,BG135)</f>
        <v>7989.9088335893211</v>
      </c>
      <c r="BI135" s="11">
        <v>2594.2077000000008</v>
      </c>
      <c r="BJ135" s="1">
        <v>28254.978598171929</v>
      </c>
      <c r="BK135" s="1">
        <v>24736.983774579257</v>
      </c>
    </row>
    <row r="136" spans="1:63">
      <c r="A136" s="8">
        <v>39948</v>
      </c>
      <c r="B136" s="7" t="s">
        <v>192</v>
      </c>
      <c r="C136" s="1">
        <v>22.303433204761905</v>
      </c>
      <c r="D136" s="1">
        <f>1*C136-19.06222222</f>
        <v>3.2412109847619064</v>
      </c>
      <c r="E136" s="1">
        <f>-9018.7*D136^3 + 50694*D136^2 + 41936*D136-0.0000001</f>
        <v>361396.51557035639</v>
      </c>
      <c r="F136" s="1">
        <f>C136-C137</f>
        <v>-7.3237809523831743E-3</v>
      </c>
      <c r="G136" s="1">
        <f>-2254.7*D136^4 + 16898*D136^3 + 20968*D136^2 + 0.8449*D136-0.0000003</f>
        <v>546825.50358107872</v>
      </c>
      <c r="H136" s="1">
        <f>G136-G135</f>
        <v>1781.7785839833086</v>
      </c>
      <c r="I136" s="1">
        <v>1010.3208333333333</v>
      </c>
      <c r="J136" s="9">
        <v>1.2999999999999999E-3</v>
      </c>
      <c r="K136" s="1">
        <v>1.1679999999999999</v>
      </c>
      <c r="L136" s="9">
        <v>2453000</v>
      </c>
      <c r="M136" s="1">
        <v>2.9458333333333329</v>
      </c>
      <c r="N136" s="1">
        <v>12.002607738673152</v>
      </c>
      <c r="O136" s="10">
        <v>11.220833333333333</v>
      </c>
      <c r="P136" s="1">
        <f>AVERAGE(Q136:Q137)</f>
        <v>16.818075</v>
      </c>
      <c r="Q136" s="1">
        <f>1.158*O136+2.676</f>
        <v>15.669725</v>
      </c>
      <c r="R136" s="1">
        <f>EXP(2.3026*(((7.5*P136)/(P136+237.3)+0.7858)))</f>
        <v>19.150241791878475</v>
      </c>
      <c r="S136" s="1">
        <f>((0.622/I136)*J136*K136*L136*M136*(N136-R136))</f>
        <v>-48.282005464997155</v>
      </c>
      <c r="T136" s="1">
        <f>IF(S136&lt;0,S136,0)</f>
        <v>-48.282005464997155</v>
      </c>
      <c r="U136" s="9">
        <v>2258000</v>
      </c>
      <c r="V136" s="1">
        <f>(-T136)*E136/U136</f>
        <v>7.7276122851190783</v>
      </c>
      <c r="W136" s="1">
        <f>V136*3600*24/1000</f>
        <v>667.66570143428828</v>
      </c>
      <c r="X136" s="1">
        <v>0</v>
      </c>
      <c r="Y136" s="1">
        <f>X136*E136</f>
        <v>0</v>
      </c>
      <c r="Z136" s="1">
        <v>8114000</v>
      </c>
      <c r="AA136" s="1">
        <v>0.1</v>
      </c>
      <c r="AB136" s="1">
        <v>9.5</v>
      </c>
      <c r="AC136" s="1">
        <v>1.0649833333333329</v>
      </c>
      <c r="AD136" s="1">
        <v>1.161</v>
      </c>
      <c r="AE136" s="1">
        <v>1.013E-3</v>
      </c>
      <c r="AF136" s="1">
        <v>1.3321084317870393</v>
      </c>
      <c r="AG136" s="1">
        <v>1.2000076789681577</v>
      </c>
      <c r="AH136" s="1">
        <v>999.61098149933116</v>
      </c>
      <c r="AI136" s="1">
        <v>2.4500000000000002</v>
      </c>
      <c r="AJ136" s="1">
        <v>28.356481481481481</v>
      </c>
      <c r="AK136" s="1">
        <v>6.7000000000000004E-2</v>
      </c>
      <c r="AL136" s="1">
        <v>200</v>
      </c>
      <c r="AM136" s="1">
        <v>30</v>
      </c>
      <c r="AN136" s="1">
        <f>((AA136*(AB136-AC136))/((AA136+(AK136*(1+(AL136/AM136))))*AH136*AI136))</f>
        <v>5.6124994099591844E-4</v>
      </c>
      <c r="AO136" s="1">
        <f>((86400*AD136*AE136*(AF136-AG136))/AM136)/((AA136+(AK136*(1+(AL136/AM136))))*AH136*AI136)</f>
        <v>2.9772123287746084E-4</v>
      </c>
      <c r="AP136" s="1">
        <f>AN136+AO136</f>
        <v>8.5897117387337928E-4</v>
      </c>
      <c r="AQ136" s="1">
        <f>AP136*Z136</f>
        <v>6969.6921048085997</v>
      </c>
      <c r="AR136" s="1">
        <v>388000</v>
      </c>
      <c r="AS136" s="1">
        <v>100</v>
      </c>
      <c r="AT136" s="1">
        <v>5</v>
      </c>
      <c r="AU136" s="1">
        <f>((AA136*(AB136-AC136))/((AA136+(AK136*(1+(AS136/AT136))))*AH136*AI136))</f>
        <v>2.2854703414587168E-4</v>
      </c>
      <c r="AV136" s="1">
        <f>((86400*AD136*AE136*(AF136-AG136))/AT136)/((AA136+(AK136*(1+(AS136/AT136))))*AH136*AI136)</f>
        <v>7.2741179791294683E-4</v>
      </c>
      <c r="AW136" s="1">
        <f>AU136+AV136</f>
        <v>9.5595883205881857E-4</v>
      </c>
      <c r="AX136" s="1">
        <f>AW136*AR136</f>
        <v>370.91202683882159</v>
      </c>
      <c r="AY136" s="1">
        <v>392000</v>
      </c>
      <c r="AZ136" s="1">
        <v>0</v>
      </c>
      <c r="BA136" s="1">
        <v>0.1</v>
      </c>
      <c r="BB136" s="1">
        <f>AY136*AZ136*BA136</f>
        <v>0</v>
      </c>
      <c r="BC136" s="1">
        <v>30000</v>
      </c>
      <c r="BD136" s="1">
        <f>BC136*W136/E136</f>
        <v>55.423807867702671</v>
      </c>
      <c r="BE136" s="1">
        <f>9325000-E136</f>
        <v>8963603.4844296444</v>
      </c>
      <c r="BF136" s="1">
        <f>AZ136*BE136</f>
        <v>0</v>
      </c>
      <c r="BG136" s="1">
        <f>AVERAGE(BF134:BF136)</f>
        <v>16135.272887782112</v>
      </c>
      <c r="BH136" s="1">
        <f>IF((BD136+BB136+AX136+AQ136)&lt;BG136,BD136+BB136+AX136+AQ136,BG136)</f>
        <v>7396.0279395151238</v>
      </c>
      <c r="BI136" s="11">
        <v>2015.1738000000021</v>
      </c>
      <c r="BJ136" s="1">
        <v>24837.845166731466</v>
      </c>
      <c r="BK136" s="1">
        <v>25272.115652149063</v>
      </c>
    </row>
    <row r="137" spans="1:63">
      <c r="A137" s="8">
        <v>39949</v>
      </c>
      <c r="B137" s="7" t="s">
        <v>193</v>
      </c>
      <c r="C137" s="1">
        <v>22.310756985714288</v>
      </c>
      <c r="D137" s="1">
        <f>1*C137-19.06222222</f>
        <v>3.2485347657142896</v>
      </c>
      <c r="E137" s="1">
        <f>-9018.7*D137^3 + 50694*D137^2 + 41936*D137-0.0000001</f>
        <v>362026.71200024721</v>
      </c>
      <c r="F137" s="1">
        <f>C137-C138</f>
        <v>-3.2988198412660097E-3</v>
      </c>
      <c r="G137" s="1">
        <f>-2254.7*D137^4 + 16898*D137^3 + 20968*D137^2 + 0.8449*D137-0.0000003</f>
        <v>549474.5838028196</v>
      </c>
      <c r="H137" s="1">
        <f>G137-G136</f>
        <v>2649.0802217408782</v>
      </c>
      <c r="I137" s="1">
        <v>1013.1833333333333</v>
      </c>
      <c r="J137" s="9">
        <v>1.2999999999999999E-3</v>
      </c>
      <c r="K137" s="1">
        <v>1.1679999999999999</v>
      </c>
      <c r="L137" s="9">
        <v>2453000</v>
      </c>
      <c r="M137" s="1">
        <v>2.6166666666666667</v>
      </c>
      <c r="N137" s="1">
        <v>13.632534895754587</v>
      </c>
      <c r="O137" s="10">
        <v>13.204166666666666</v>
      </c>
      <c r="P137" s="1">
        <f>AVERAGE(Q137:Q138)</f>
        <v>17.438087499999998</v>
      </c>
      <c r="Q137" s="1">
        <f>1.158*O137+2.676</f>
        <v>17.966424999999997</v>
      </c>
      <c r="R137" s="1">
        <f>EXP(2.3026*(((7.5*P137)/(P137+237.3)+0.7858)))</f>
        <v>19.916850678433232</v>
      </c>
      <c r="S137" s="1">
        <f>((0.622/I137)*J137*K137*L137*M137*(N137-R137))</f>
        <v>-37.600402402966601</v>
      </c>
      <c r="T137" s="1">
        <f>IF(S137&lt;0,S137,0)</f>
        <v>-37.600402402966601</v>
      </c>
      <c r="U137" s="9">
        <v>2258000</v>
      </c>
      <c r="V137" s="1">
        <f>(-T137)*E137/U137</f>
        <v>6.0284986943455241</v>
      </c>
      <c r="W137" s="1">
        <f>V137*3600*24/1000</f>
        <v>520.86228719145322</v>
      </c>
      <c r="X137" s="1">
        <v>3.3999999999999998E-3</v>
      </c>
      <c r="Y137" s="1">
        <f>X137*E137</f>
        <v>1230.8908208008404</v>
      </c>
      <c r="Z137" s="1">
        <v>8114000</v>
      </c>
      <c r="AA137" s="1">
        <v>0.1</v>
      </c>
      <c r="AB137" s="1">
        <v>5.9</v>
      </c>
      <c r="AC137" s="1">
        <v>1.4124766666666664</v>
      </c>
      <c r="AD137" s="1">
        <v>1.161</v>
      </c>
      <c r="AE137" s="1">
        <v>1.013E-3</v>
      </c>
      <c r="AF137" s="1">
        <v>1.5178917110035119</v>
      </c>
      <c r="AG137" s="1">
        <v>1.3629402655052367</v>
      </c>
      <c r="AH137" s="1">
        <v>999.37977587503258</v>
      </c>
      <c r="AI137" s="1">
        <v>2.4500000000000002</v>
      </c>
      <c r="AJ137" s="1">
        <v>28.356481481481481</v>
      </c>
      <c r="AK137" s="1">
        <v>6.7000000000000004E-2</v>
      </c>
      <c r="AL137" s="1">
        <v>200</v>
      </c>
      <c r="AM137" s="1">
        <v>30</v>
      </c>
      <c r="AN137" s="1">
        <f>((AA137*(AB137-AC137))/((AA137+(AK137*(1+(AL137/AM137))))*AH137*AI137))</f>
        <v>2.9866033306357636E-4</v>
      </c>
      <c r="AO137" s="1">
        <f>((86400*AD137*AE137*(AF137-AG137))/AM137)/((AA137+(AK137*(1+(AL137/AM137))))*AH137*AI137)</f>
        <v>3.4930162834129143E-4</v>
      </c>
      <c r="AP137" s="1">
        <f>AN137+AO137</f>
        <v>6.4796196140486778E-4</v>
      </c>
      <c r="AQ137" s="1">
        <f>AP137*Z137</f>
        <v>5257.563354839097</v>
      </c>
      <c r="AR137" s="1">
        <v>388000</v>
      </c>
      <c r="AS137" s="1">
        <v>100</v>
      </c>
      <c r="AT137" s="1">
        <v>5</v>
      </c>
      <c r="AU137" s="1">
        <f>((AA137*(AB137-AC137))/((AA137+(AK137*(1+(AS137/AT137))))*AH137*AI137))</f>
        <v>1.2161771138465915E-4</v>
      </c>
      <c r="AV137" s="1">
        <f>((86400*AD137*AE137*(AF137-AG137))/AT137)/((AA137+(AK137*(1+(AS137/AT137))))*AH137*AI137)</f>
        <v>8.5343636068522556E-4</v>
      </c>
      <c r="AW137" s="1">
        <f>AU137+AV137</f>
        <v>9.7505407206988472E-4</v>
      </c>
      <c r="AX137" s="1">
        <f>AW137*AR137</f>
        <v>378.32097996311529</v>
      </c>
      <c r="AY137" s="1">
        <v>392000</v>
      </c>
      <c r="AZ137" s="1">
        <v>3.3999999999999998E-3</v>
      </c>
      <c r="BA137" s="1">
        <v>0.1</v>
      </c>
      <c r="BB137" s="1">
        <f>AY137*AZ137*BA137</f>
        <v>133.28</v>
      </c>
      <c r="BC137" s="1">
        <v>30000</v>
      </c>
      <c r="BD137" s="1">
        <f>BC137*W137/E137</f>
        <v>43.162197975416042</v>
      </c>
      <c r="BE137" s="1">
        <f>9325000-E137</f>
        <v>8962973.2879997529</v>
      </c>
      <c r="BF137" s="1">
        <f>AZ137*BE137</f>
        <v>30474.109179199157</v>
      </c>
      <c r="BG137" s="1">
        <f>AVERAGE(BF135:BF137)</f>
        <v>24500.484737441624</v>
      </c>
      <c r="BH137" s="1">
        <f>IF((BD137+BB137+AX137+AQ137)&lt;BG137,BD137+BB137+AX137+AQ137,BG137)</f>
        <v>5812.326532777628</v>
      </c>
      <c r="BI137" s="11">
        <v>2099.0700000000024</v>
      </c>
      <c r="BJ137" s="1">
        <v>25515.174859483541</v>
      </c>
      <c r="BK137" s="1">
        <v>25355.156547615028</v>
      </c>
    </row>
    <row r="138" spans="1:63">
      <c r="A138" s="8">
        <v>39950</v>
      </c>
      <c r="B138" s="7" t="s">
        <v>194</v>
      </c>
      <c r="C138" s="1">
        <v>22.314055805555554</v>
      </c>
      <c r="D138" s="1">
        <f>1*C138-19.06222222</f>
        <v>3.2518335855555556</v>
      </c>
      <c r="E138" s="1">
        <f>-9018.7*D138^3 + 50694*D138^2 + 41936*D138-0.0000001</f>
        <v>362309.26648086327</v>
      </c>
      <c r="F138" s="1">
        <f>C138-C139</f>
        <v>-1.5776444444419724E-3</v>
      </c>
      <c r="G138" s="1">
        <f>-2254.7*D138^4 + 16898*D138^3 + 20968*D138^2 + 0.8449*D138-0.0000003</f>
        <v>550669.30243544234</v>
      </c>
      <c r="H138" s="1">
        <f>G138-G137</f>
        <v>1194.7186326227384</v>
      </c>
      <c r="I138" s="1">
        <v>1011.8000000000001</v>
      </c>
      <c r="J138" s="9">
        <v>1.2999999999999999E-3</v>
      </c>
      <c r="K138" s="1">
        <v>1.1679999999999999</v>
      </c>
      <c r="L138" s="9">
        <v>2453000</v>
      </c>
      <c r="M138" s="1">
        <v>2.9666666666666663</v>
      </c>
      <c r="N138" s="1">
        <v>13.061430211760024</v>
      </c>
      <c r="O138" s="10">
        <v>12.291666666666666</v>
      </c>
      <c r="P138" s="1">
        <f>AVERAGE(Q138:Q139)</f>
        <v>16.120862500000001</v>
      </c>
      <c r="Q138" s="1">
        <f>1.158*O138+2.676</f>
        <v>16.909749999999999</v>
      </c>
      <c r="R138" s="1">
        <f>EXP(2.3026*(((7.5*P138)/(P138+237.3)+0.7858)))</f>
        <v>18.319166536680292</v>
      </c>
      <c r="S138" s="1">
        <f>((0.622/I138)*J138*K138*L138*M138*(N138-R138))</f>
        <v>-35.714700071508275</v>
      </c>
      <c r="T138" s="1">
        <f>IF(S138&lt;0,S138,0)</f>
        <v>-35.714700071508275</v>
      </c>
      <c r="U138" s="9">
        <v>2258000</v>
      </c>
      <c r="V138" s="1">
        <f>(-T138)*E138/U138</f>
        <v>5.7306318802002654</v>
      </c>
      <c r="W138" s="1">
        <f>V138*3600*24/1000</f>
        <v>495.12659444930296</v>
      </c>
      <c r="X138" s="1">
        <v>2.0000000000000001E-4</v>
      </c>
      <c r="Y138" s="1">
        <f>X138*E138</f>
        <v>72.461853296172663</v>
      </c>
      <c r="Z138" s="1">
        <v>8114000</v>
      </c>
      <c r="AA138" s="1">
        <v>0.1</v>
      </c>
      <c r="AB138" s="1">
        <v>7</v>
      </c>
      <c r="AC138" s="1">
        <v>0.33126999999999995</v>
      </c>
      <c r="AD138" s="1">
        <v>1.161</v>
      </c>
      <c r="AE138" s="1">
        <v>1.013E-3</v>
      </c>
      <c r="AF138" s="1">
        <v>1.429767399827534</v>
      </c>
      <c r="AG138" s="1">
        <v>1.3058542251758143</v>
      </c>
      <c r="AH138" s="1">
        <v>999.49231793226215</v>
      </c>
      <c r="AI138" s="1">
        <v>2.4500000000000002</v>
      </c>
      <c r="AJ138" s="1">
        <v>28.356481481481481</v>
      </c>
      <c r="AK138" s="1">
        <v>6.7000000000000004E-2</v>
      </c>
      <c r="AL138" s="1">
        <v>200</v>
      </c>
      <c r="AM138" s="1">
        <v>30</v>
      </c>
      <c r="AN138" s="1">
        <f>((AA138*(AB138-AC138))/((AA138+(AK138*(1+(AL138/AM138))))*AH138*AI138))</f>
        <v>4.437772715126642E-4</v>
      </c>
      <c r="AO138" s="1">
        <f>((86400*AD138*AE138*(AF138-AG138))/AM138)/((AA138+(AK138*(1+(AL138/AM138))))*AH138*AI138)</f>
        <v>2.7930168640376702E-4</v>
      </c>
      <c r="AP138" s="1">
        <f>AN138+AO138</f>
        <v>7.2307895791643123E-4</v>
      </c>
      <c r="AQ138" s="1">
        <f>AP138*Z138</f>
        <v>5867.0626645339225</v>
      </c>
      <c r="AR138" s="1">
        <v>388000</v>
      </c>
      <c r="AS138" s="1">
        <v>100</v>
      </c>
      <c r="AT138" s="1">
        <v>5</v>
      </c>
      <c r="AU138" s="1">
        <f>((AA138*(AB138-AC138))/((AA138+(AK138*(1+(AS138/AT138))))*AH138*AI138))</f>
        <v>1.8071089512382543E-4</v>
      </c>
      <c r="AV138" s="1">
        <f>((86400*AD138*AE138*(AF138-AG138))/AT138)/((AA138+(AK138*(1+(AS138/AT138))))*AH138*AI138)</f>
        <v>6.8240796903694097E-4</v>
      </c>
      <c r="AW138" s="1">
        <f>AU138+AV138</f>
        <v>8.6311886416076634E-4</v>
      </c>
      <c r="AX138" s="1">
        <f>AW138*AR138</f>
        <v>334.89011929437731</v>
      </c>
      <c r="AY138" s="1">
        <v>392000</v>
      </c>
      <c r="AZ138" s="1">
        <v>2.0000000000000001E-4</v>
      </c>
      <c r="BA138" s="1">
        <v>0.1</v>
      </c>
      <c r="BB138" s="1">
        <f>AY138*AZ138*BA138</f>
        <v>7.8400000000000007</v>
      </c>
      <c r="BC138" s="1">
        <v>30000</v>
      </c>
      <c r="BD138" s="1">
        <f>BC138*W138/E138</f>
        <v>40.997565361093649</v>
      </c>
      <c r="BE138" s="1">
        <f>9325000-E138</f>
        <v>8962690.7335191369</v>
      </c>
      <c r="BF138" s="1">
        <f>AZ138*BE138</f>
        <v>1792.5381467038276</v>
      </c>
      <c r="BG138" s="1">
        <f>AVERAGE(BF136:BF138)</f>
        <v>10755.549108634328</v>
      </c>
      <c r="BH138" s="1">
        <f>IF((BD138+BB138+AX138+AQ138)&lt;BG138,BD138+BB138+AX138+AQ138,BG138)</f>
        <v>6250.790349189394</v>
      </c>
      <c r="BI138" s="11">
        <v>1930.4909999999998</v>
      </c>
      <c r="BJ138" s="1">
        <v>27005.203168319436</v>
      </c>
      <c r="BK138" s="1">
        <v>26692.095542095307</v>
      </c>
    </row>
    <row r="139" spans="1:63">
      <c r="A139" s="8">
        <v>39951</v>
      </c>
      <c r="B139" s="7" t="s">
        <v>195</v>
      </c>
      <c r="C139" s="1">
        <v>22.315633449999996</v>
      </c>
      <c r="D139" s="1">
        <f>1*C139-19.06222222</f>
        <v>3.2534112299999975</v>
      </c>
      <c r="E139" s="1">
        <f>-9018.7*D139^3 + 50694*D139^2 + 41936*D139-0.0000001</f>
        <v>362444.11002953234</v>
      </c>
      <c r="F139" s="1">
        <f>C139-C140</f>
        <v>5.9484166666123883E-4</v>
      </c>
      <c r="G139" s="1">
        <f>-2254.7*D139^4 + 16898*D139^3 + 20968*D139^2 + 0.8449*D139-0.0000003</f>
        <v>551240.99993295409</v>
      </c>
      <c r="H139" s="1">
        <f>G139-G138</f>
        <v>571.69749751174822</v>
      </c>
      <c r="I139" s="1">
        <v>1009.7250000000001</v>
      </c>
      <c r="J139" s="9">
        <v>1.2999999999999999E-3</v>
      </c>
      <c r="K139" s="1">
        <v>1.1679999999999999</v>
      </c>
      <c r="L139" s="9">
        <v>2453000</v>
      </c>
      <c r="M139" s="1">
        <v>1.6708333333333336</v>
      </c>
      <c r="N139" s="1">
        <v>12.191523058809924</v>
      </c>
      <c r="O139" s="10">
        <v>10.929166666666667</v>
      </c>
      <c r="P139" s="1">
        <f>AVERAGE(Q139:Q140)</f>
        <v>14.970099999999999</v>
      </c>
      <c r="Q139" s="1">
        <f>1.158*O139+2.676</f>
        <v>15.331975</v>
      </c>
      <c r="R139" s="1">
        <f>EXP(2.3026*(((7.5*P139)/(P139+237.3)+0.7858)))</f>
        <v>17.016476203095309</v>
      </c>
      <c r="S139" s="1">
        <f>((0.622/I139)*J139*K139*L139*M139*(N139-R139))</f>
        <v>-18.496827650615682</v>
      </c>
      <c r="T139" s="1">
        <f>IF(S139&lt;0,S139,0)</f>
        <v>-18.496827650615682</v>
      </c>
      <c r="U139" s="9">
        <v>2258000</v>
      </c>
      <c r="V139" s="1">
        <f>(-T139)*E139/U139</f>
        <v>2.9690284482714997</v>
      </c>
      <c r="W139" s="1">
        <f>V139*3600*24/1000</f>
        <v>256.52405793065753</v>
      </c>
      <c r="X139" s="1">
        <v>1.3800000000000002E-2</v>
      </c>
      <c r="Y139" s="1">
        <f>X139*E139</f>
        <v>5001.7287184075467</v>
      </c>
      <c r="Z139" s="1">
        <v>8114000</v>
      </c>
      <c r="AA139" s="1">
        <v>0.1</v>
      </c>
      <c r="AB139" s="1">
        <v>7.7</v>
      </c>
      <c r="AC139" s="1">
        <v>-0.49350333333333252</v>
      </c>
      <c r="AD139" s="1">
        <v>1.161</v>
      </c>
      <c r="AE139" s="1">
        <v>1.013E-3</v>
      </c>
      <c r="AF139" s="1">
        <v>1.3065461147366204</v>
      </c>
      <c r="AG139" s="1">
        <v>1.2188986462063722</v>
      </c>
      <c r="AH139" s="1">
        <v>999.64074409012119</v>
      </c>
      <c r="AI139" s="1">
        <v>2.4500000000000002</v>
      </c>
      <c r="AJ139" s="1">
        <v>28.356481481481481</v>
      </c>
      <c r="AK139" s="1">
        <v>6.7000000000000004E-2</v>
      </c>
      <c r="AL139" s="1">
        <v>200</v>
      </c>
      <c r="AM139" s="1">
        <v>30</v>
      </c>
      <c r="AN139" s="1">
        <f>((AA139*(AB139-AC139))/((AA139+(AK139*(1+(AL139/AM139))))*AH139*AI139))</f>
        <v>5.4516387205498994E-4</v>
      </c>
      <c r="AO139" s="1">
        <f>((86400*AD139*AE139*(AF139-AG139))/AM139)/((AA139+(AK139*(1+(AL139/AM139))))*AH139*AI139)</f>
        <v>1.9752904440887702E-4</v>
      </c>
      <c r="AP139" s="1">
        <f>AN139+AO139</f>
        <v>7.4269291646386691E-4</v>
      </c>
      <c r="AQ139" s="1">
        <f>AP139*Z139</f>
        <v>6026.2103241878158</v>
      </c>
      <c r="AR139" s="1">
        <v>388000</v>
      </c>
      <c r="AS139" s="1">
        <v>100</v>
      </c>
      <c r="AT139" s="1">
        <v>5</v>
      </c>
      <c r="AU139" s="1">
        <f>((AA139*(AB139-AC139))/((AA139+(AK139*(1+(AS139/AT139))))*AH139*AI139))</f>
        <v>2.2199661323893754E-4</v>
      </c>
      <c r="AV139" s="1">
        <f>((86400*AD139*AE139*(AF139-AG139))/AT139)/((AA139+(AK139*(1+(AS139/AT139))))*AH139*AI139)</f>
        <v>4.8261575415626086E-4</v>
      </c>
      <c r="AW139" s="1">
        <f>AU139+AV139</f>
        <v>7.0461236739519843E-4</v>
      </c>
      <c r="AX139" s="1">
        <f>AW139*AR139</f>
        <v>273.38959854933699</v>
      </c>
      <c r="AY139" s="1">
        <v>392000</v>
      </c>
      <c r="AZ139" s="1">
        <v>1.3800000000000002E-2</v>
      </c>
      <c r="BA139" s="1">
        <v>0.1</v>
      </c>
      <c r="BB139" s="1">
        <f>AY139*AZ139*BA139</f>
        <v>540.96</v>
      </c>
      <c r="BC139" s="1">
        <v>30000</v>
      </c>
      <c r="BD139" s="1">
        <f>BC139*W139/E139</f>
        <v>21.232850872628806</v>
      </c>
      <c r="BE139" s="1">
        <f>9325000-E139</f>
        <v>8962555.8899704684</v>
      </c>
      <c r="BF139" s="1">
        <f>AZ139*BE139</f>
        <v>123683.27128159248</v>
      </c>
      <c r="BG139" s="1">
        <f>AVERAGE(BF137:BF139)</f>
        <v>51983.30620249849</v>
      </c>
      <c r="BH139" s="1">
        <f>IF((BD139+BB139+AX139+AQ139)&lt;BG139,BD139+BB139+AX139+AQ139,BG139)</f>
        <v>6861.7927736097818</v>
      </c>
      <c r="BI139" s="11">
        <v>3676.4046000000008</v>
      </c>
      <c r="BJ139" s="1">
        <v>35828.434581407317</v>
      </c>
      <c r="BK139" s="1">
        <v>27978.522818442169</v>
      </c>
    </row>
    <row r="140" spans="1:63">
      <c r="A140" s="8">
        <v>39952</v>
      </c>
      <c r="B140" s="7" t="s">
        <v>196</v>
      </c>
      <c r="C140" s="1">
        <v>22.315038608333335</v>
      </c>
      <c r="D140" s="1">
        <f>1*C140-19.06222222</f>
        <v>3.2528163883333363</v>
      </c>
      <c r="E140" s="1">
        <f>-9018.7*D140^3 + 50694*D140^2 + 41936*D140-0.0000001</f>
        <v>362393.28986585059</v>
      </c>
      <c r="F140" s="1">
        <f>C140-C141</f>
        <v>1.4745369047624024E-3</v>
      </c>
      <c r="G140" s="1">
        <f>-2254.7*D140^4 + 16898*D140^3 + 20968*D140^2 + 0.8449*D140-0.0000003</f>
        <v>551025.41973341163</v>
      </c>
      <c r="H140" s="1">
        <f>G140-G139</f>
        <v>-215.58019954245538</v>
      </c>
      <c r="I140" s="1">
        <v>1008.9291666666668</v>
      </c>
      <c r="J140" s="9">
        <v>1.2999999999999999E-3</v>
      </c>
      <c r="K140" s="1">
        <v>1.1679999999999999</v>
      </c>
      <c r="L140" s="9">
        <v>2453000</v>
      </c>
      <c r="M140" s="1">
        <v>2.9124999999999996</v>
      </c>
      <c r="N140" s="1">
        <v>10.659717891020424</v>
      </c>
      <c r="O140" s="10">
        <v>10.304166666666667</v>
      </c>
      <c r="P140" s="1">
        <f>AVERAGE(Q140:Q141)</f>
        <v>13.360962499999998</v>
      </c>
      <c r="Q140" s="1">
        <f>1.158*O140+2.676</f>
        <v>14.608224999999999</v>
      </c>
      <c r="R140" s="1">
        <f>EXP(2.3026*(((7.5*P140)/(P140+237.3)+0.7858)))</f>
        <v>15.331322292015608</v>
      </c>
      <c r="S140" s="1">
        <f>((0.622/I140)*J140*K140*L140*M140*(N140-R140))</f>
        <v>-31.242475928590398</v>
      </c>
      <c r="T140" s="1">
        <f>IF(S140&lt;0,S140,0)</f>
        <v>-31.242475928590398</v>
      </c>
      <c r="U140" s="9">
        <v>2258000</v>
      </c>
      <c r="V140" s="1">
        <f>(-T140)*E140/U140</f>
        <v>5.0142000156406192</v>
      </c>
      <c r="W140" s="1">
        <f>V140*3600*24/1000</f>
        <v>433.2268813513495</v>
      </c>
      <c r="X140" s="1">
        <v>3.5999999999999999E-3</v>
      </c>
      <c r="Y140" s="1">
        <f>X140*E140</f>
        <v>1304.6158435170621</v>
      </c>
      <c r="Z140" s="1">
        <v>8114000</v>
      </c>
      <c r="AA140" s="1">
        <v>0.1</v>
      </c>
      <c r="AB140" s="1">
        <v>9.1</v>
      </c>
      <c r="AC140" s="1">
        <v>-0.69236999999999949</v>
      </c>
      <c r="AD140" s="1">
        <v>1.161</v>
      </c>
      <c r="AE140" s="1">
        <v>1.013E-3</v>
      </c>
      <c r="AF140" s="1">
        <v>1.2532167719621587</v>
      </c>
      <c r="AG140" s="1">
        <v>1.0657564298228193</v>
      </c>
      <c r="AH140" s="1">
        <v>999.70076800356128</v>
      </c>
      <c r="AI140" s="1">
        <v>2.4500000000000002</v>
      </c>
      <c r="AJ140" s="1">
        <v>28.356481481481481</v>
      </c>
      <c r="AK140" s="1">
        <v>6.7000000000000004E-2</v>
      </c>
      <c r="AL140" s="1">
        <v>200</v>
      </c>
      <c r="AM140" s="1">
        <v>30</v>
      </c>
      <c r="AN140" s="1">
        <f>((AA140*(AB140-AC140))/((AA140+(AK140*(1+(AL140/AM140))))*AH140*AI140))</f>
        <v>6.5150712683839597E-4</v>
      </c>
      <c r="AO140" s="1">
        <f>((86400*AD140*AE140*(AF140-AG140))/AM140)/((AA140+(AK140*(1+(AL140/AM140))))*AH140*AI140)</f>
        <v>4.2244961076162685E-4</v>
      </c>
      <c r="AP140" s="1">
        <f>AN140+AO140</f>
        <v>1.0739567376000228E-3</v>
      </c>
      <c r="AQ140" s="1">
        <f>AP140*Z140</f>
        <v>8714.0849688865856</v>
      </c>
      <c r="AR140" s="1">
        <v>388000</v>
      </c>
      <c r="AS140" s="1">
        <v>100</v>
      </c>
      <c r="AT140" s="1">
        <v>5</v>
      </c>
      <c r="AU140" s="1">
        <f>((AA140*(AB140-AC140))/((AA140+(AK140*(1+(AS140/AT140))))*AH140*AI140))</f>
        <v>2.6530073446350076E-4</v>
      </c>
      <c r="AV140" s="1">
        <f>((86400*AD140*AE140*(AF140-AG140))/AT140)/((AA140+(AK140*(1+(AS140/AT140))))*AH140*AI140)</f>
        <v>1.03215624872217E-3</v>
      </c>
      <c r="AW140" s="1">
        <f>AU140+AV140</f>
        <v>1.2974569831856707E-3</v>
      </c>
      <c r="AX140" s="1">
        <f>AW140*AR140</f>
        <v>503.41330947604024</v>
      </c>
      <c r="AY140" s="1">
        <v>392000</v>
      </c>
      <c r="AZ140" s="1">
        <v>3.5999999999999999E-3</v>
      </c>
      <c r="BA140" s="1">
        <v>0.1</v>
      </c>
      <c r="BB140" s="1">
        <f>AY140*AZ140*BA140</f>
        <v>141.12</v>
      </c>
      <c r="BC140" s="1">
        <v>30000</v>
      </c>
      <c r="BD140" s="1">
        <f>BC140*W140/E140</f>
        <v>35.863816477815014</v>
      </c>
      <c r="BE140" s="1">
        <f>9325000-E140</f>
        <v>8962606.7101341486</v>
      </c>
      <c r="BF140" s="1">
        <f>AZ140*BE140</f>
        <v>32265.384156482934</v>
      </c>
      <c r="BG140" s="1">
        <f>AVERAGE(BF138:BF140)</f>
        <v>52580.397861593076</v>
      </c>
      <c r="BH140" s="1">
        <f>IF((BD140+BB140+AX140+AQ140)&lt;BG140,BD140+BB140+AX140+AQ140,BG140)</f>
        <v>9394.4820948404413</v>
      </c>
      <c r="BI140" s="11">
        <v>3306.6701999999977</v>
      </c>
      <c r="BJ140" s="1">
        <v>34167.329495969243</v>
      </c>
      <c r="BK140" s="1">
        <v>29773.690134261076</v>
      </c>
    </row>
    <row r="141" spans="1:63">
      <c r="A141" s="8">
        <v>39953</v>
      </c>
      <c r="B141" s="7" t="s">
        <v>197</v>
      </c>
      <c r="C141" s="1">
        <v>22.313564071428573</v>
      </c>
      <c r="D141" s="1">
        <f>1*C141-19.06222222</f>
        <v>3.2513418514285739</v>
      </c>
      <c r="E141" s="1">
        <f>-9018.7*D141^3 + 50694*D141^2 + 41936*D141-0.0000001</f>
        <v>362267.19930142828</v>
      </c>
      <c r="F141" s="1">
        <f>C141-C142</f>
        <v>-7.0276190476192824E-4</v>
      </c>
      <c r="G141" s="1">
        <f>-2254.7*D141^4 + 16898*D141^3 + 20968*D141^2 + 0.8449*D141-0.0000003</f>
        <v>550491.15422182705</v>
      </c>
      <c r="H141" s="1">
        <f>G141-G140</f>
        <v>-534.2655115845846</v>
      </c>
      <c r="I141" s="1">
        <v>1010.0625000000001</v>
      </c>
      <c r="J141" s="9">
        <v>1.2999999999999999E-3</v>
      </c>
      <c r="K141" s="1">
        <v>1.1679999999999999</v>
      </c>
      <c r="L141" s="9">
        <v>2453000</v>
      </c>
      <c r="M141" s="1">
        <v>2.7666666666666662</v>
      </c>
      <c r="N141" s="1">
        <v>8.5001626346524439</v>
      </c>
      <c r="O141" s="10">
        <v>8.1499999999999968</v>
      </c>
      <c r="P141" s="1">
        <f>AVERAGE(Q141:Q142)</f>
        <v>10.504562499999999</v>
      </c>
      <c r="Q141" s="1">
        <f>1.158*O141+2.676</f>
        <v>12.113699999999996</v>
      </c>
      <c r="R141" s="1">
        <f>EXP(2.3026*(((7.5*P141)/(P141+237.3)+0.7858)))</f>
        <v>12.698019574564524</v>
      </c>
      <c r="S141" s="1">
        <f>((0.622/I141)*J141*K141*L141*M141*(N141-R141))</f>
        <v>-26.638535929990304</v>
      </c>
      <c r="T141" s="1">
        <f>IF(S141&lt;0,S141,0)</f>
        <v>-26.638535929990304</v>
      </c>
      <c r="U141" s="9">
        <v>2258000</v>
      </c>
      <c r="V141" s="1">
        <f>(-T141)*E141/U141</f>
        <v>4.2738121367794761</v>
      </c>
      <c r="W141" s="1">
        <f>V141*3600*24/1000</f>
        <v>369.25736861774675</v>
      </c>
      <c r="X141" s="1">
        <v>6.6E-3</v>
      </c>
      <c r="Y141" s="1">
        <f>X141*E141</f>
        <v>2390.9635153894264</v>
      </c>
      <c r="Z141" s="1">
        <v>8114000</v>
      </c>
      <c r="AA141" s="1">
        <v>0.1</v>
      </c>
      <c r="AB141" s="1">
        <v>11.1</v>
      </c>
      <c r="AC141" s="1">
        <v>-1.1398200000000009</v>
      </c>
      <c r="AD141" s="1">
        <v>1.161</v>
      </c>
      <c r="AE141" s="1">
        <v>1.013E-3</v>
      </c>
      <c r="AF141" s="1">
        <v>1.0837777741001569</v>
      </c>
      <c r="AG141" s="1">
        <v>0.84986240452353967</v>
      </c>
      <c r="AH141" s="1">
        <v>999.86732686418316</v>
      </c>
      <c r="AI141" s="1">
        <v>2.4500000000000002</v>
      </c>
      <c r="AJ141" s="1">
        <v>28.356481481481481</v>
      </c>
      <c r="AK141" s="1">
        <v>6.7000000000000004E-2</v>
      </c>
      <c r="AL141" s="1">
        <v>200</v>
      </c>
      <c r="AM141" s="1">
        <v>30</v>
      </c>
      <c r="AN141" s="1">
        <f>((AA141*(AB141-AC141))/((AA141+(AK141*(1+(AL141/AM141))))*AH141*AI141))</f>
        <v>8.142055079278412E-4</v>
      </c>
      <c r="AO141" s="1">
        <f>((86400*AD141*AE141*(AF141-AG141))/AM141)/((AA141+(AK141*(1+(AL141/AM141))))*AH141*AI141)</f>
        <v>5.2705011947753457E-4</v>
      </c>
      <c r="AP141" s="1">
        <f>AN141+AO141</f>
        <v>1.3412556274053759E-3</v>
      </c>
      <c r="AQ141" s="1">
        <f>AP141*Z141</f>
        <v>10882.948160767221</v>
      </c>
      <c r="AR141" s="1">
        <v>388000</v>
      </c>
      <c r="AS141" s="1">
        <v>100</v>
      </c>
      <c r="AT141" s="1">
        <v>5</v>
      </c>
      <c r="AU141" s="1">
        <f>((AA141*(AB141-AC141))/((AA141+(AK141*(1+(AS141/AT141))))*AH141*AI141))</f>
        <v>3.3155327142118018E-4</v>
      </c>
      <c r="AV141" s="1">
        <f>((86400*AD141*AE141*(AF141-AG141))/AT141)/((AA141+(AK141*(1+(AS141/AT141))))*AH141*AI141)</f>
        <v>1.2877229860094772E-3</v>
      </c>
      <c r="AW141" s="1">
        <f>AU141+AV141</f>
        <v>1.6192762574306573E-3</v>
      </c>
      <c r="AX141" s="1">
        <f>AW141*AR141</f>
        <v>628.27918788309501</v>
      </c>
      <c r="AY141" s="1">
        <v>392000</v>
      </c>
      <c r="AZ141" s="1">
        <v>6.6E-3</v>
      </c>
      <c r="BA141" s="1">
        <v>0.1</v>
      </c>
      <c r="BB141" s="1">
        <f>AY141*AZ141*BA141</f>
        <v>258.71999999999997</v>
      </c>
      <c r="BC141" s="1">
        <v>30000</v>
      </c>
      <c r="BD141" s="1">
        <f>BC141*W141/E141</f>
        <v>30.578868525480459</v>
      </c>
      <c r="BE141" s="1">
        <f>9325000-E141</f>
        <v>8962732.8006985709</v>
      </c>
      <c r="BF141" s="1">
        <f>AZ141*BE141</f>
        <v>59154.036484610566</v>
      </c>
      <c r="BG141" s="1">
        <f>AVERAGE(BF139:BF141)</f>
        <v>71700.897307562002</v>
      </c>
      <c r="BH141" s="1">
        <f>IF((BD141+BB141+AX141+AQ141)&lt;BG141,BD141+BB141+AX141+AQ141,BG141)</f>
        <v>11800.526217175797</v>
      </c>
      <c r="BI141" s="11">
        <v>4250.1842999999981</v>
      </c>
      <c r="BJ141" s="1">
        <v>35905.712878673592</v>
      </c>
      <c r="BK141" s="1">
        <v>29099.556920317333</v>
      </c>
    </row>
    <row r="142" spans="1:63">
      <c r="A142" s="8">
        <v>39954</v>
      </c>
      <c r="B142" s="7" t="s">
        <v>198</v>
      </c>
      <c r="C142" s="1">
        <v>22.314266833333335</v>
      </c>
      <c r="D142" s="1">
        <f>1*C142-19.06222222</f>
        <v>3.2520446133333358</v>
      </c>
      <c r="E142" s="1">
        <f>-9018.7*D142^3 + 50694*D142^2 + 41936*D142-0.0000001</f>
        <v>362327.31408801046</v>
      </c>
      <c r="F142" s="1">
        <f>C142-C143</f>
        <v>3.2236111111316745E-4</v>
      </c>
      <c r="G142" s="1">
        <f>-2254.7*D142^4 + 16898*D142^3 + 20968*D142^2 + 0.8449*D142-0.0000003</f>
        <v>550745.76111172978</v>
      </c>
      <c r="H142" s="1">
        <f>G142-G141</f>
        <v>254.60688990273047</v>
      </c>
      <c r="I142" s="1">
        <v>1018.1249999999999</v>
      </c>
      <c r="J142" s="9">
        <v>1.2999999999999999E-3</v>
      </c>
      <c r="K142" s="1">
        <v>1.1679999999999999</v>
      </c>
      <c r="L142" s="9">
        <v>2453000</v>
      </c>
      <c r="M142" s="1">
        <v>2.2833333333333337</v>
      </c>
      <c r="N142" s="1">
        <v>6.4162314572465702</v>
      </c>
      <c r="O142" s="10">
        <v>5.3708333333333327</v>
      </c>
      <c r="P142" s="1">
        <f>AVERAGE(Q142:Q143)</f>
        <v>6.7169375000000002</v>
      </c>
      <c r="Q142" s="1">
        <f>1.158*O142+2.676</f>
        <v>8.8954249999999995</v>
      </c>
      <c r="R142" s="1">
        <f>EXP(2.3026*(((7.5*P142)/(P142+237.3)+0.7858)))</f>
        <v>9.8232531421449263</v>
      </c>
      <c r="S142" s="1">
        <f>((0.622/I142)*J142*K142*L142*M142*(N142-R142))</f>
        <v>-17.701792304677884</v>
      </c>
      <c r="T142" s="1">
        <f>IF(S142&lt;0,S142,0)</f>
        <v>-17.701792304677884</v>
      </c>
      <c r="U142" s="9">
        <v>2258000</v>
      </c>
      <c r="V142" s="1">
        <f>(-T142)*E142/U142</f>
        <v>2.8404972809113156</v>
      </c>
      <c r="W142" s="1">
        <f>V142*3600*24/1000</f>
        <v>245.4189650707377</v>
      </c>
      <c r="X142" s="1">
        <v>0</v>
      </c>
      <c r="Y142" s="1">
        <f>X142*E142</f>
        <v>0</v>
      </c>
      <c r="Z142" s="1">
        <v>8114000</v>
      </c>
      <c r="AA142" s="1">
        <v>0.1</v>
      </c>
      <c r="AB142" s="1">
        <v>5.8</v>
      </c>
      <c r="AC142" s="1">
        <v>-1.6668166666666671</v>
      </c>
      <c r="AD142" s="1">
        <v>1.161</v>
      </c>
      <c r="AE142" s="1">
        <v>1.013E-3</v>
      </c>
      <c r="AF142" s="1">
        <v>0.8951508346017244</v>
      </c>
      <c r="AG142" s="1">
        <v>0.64152476479790255</v>
      </c>
      <c r="AH142" s="1">
        <v>999.98491769565248</v>
      </c>
      <c r="AI142" s="1">
        <v>2.4500000000000002</v>
      </c>
      <c r="AJ142" s="1">
        <v>28.356481481481481</v>
      </c>
      <c r="AK142" s="1">
        <v>6.7000000000000004E-2</v>
      </c>
      <c r="AL142" s="1">
        <v>200</v>
      </c>
      <c r="AM142" s="1">
        <v>30</v>
      </c>
      <c r="AN142" s="1">
        <f>((AA142*(AB142-AC142))/((AA142+(AK142*(1+(AL142/AM142))))*AH142*AI142))</f>
        <v>4.9664197265239735E-4</v>
      </c>
      <c r="AO142" s="1">
        <f>((86400*AD142*AE142*(AF142-AG142))/AM142)/((AA142+(AK142*(1+(AL142/AM142))))*AH142*AI142)</f>
        <v>5.7139439619493984E-4</v>
      </c>
      <c r="AP142" s="1">
        <f>AN142+AO142</f>
        <v>1.0680363688473373E-3</v>
      </c>
      <c r="AQ142" s="1">
        <f>AP142*Z142</f>
        <v>8666.0470968272948</v>
      </c>
      <c r="AR142" s="1">
        <v>388000</v>
      </c>
      <c r="AS142" s="1">
        <v>100</v>
      </c>
      <c r="AT142" s="1">
        <v>5</v>
      </c>
      <c r="AU142" s="1">
        <f>((AA142*(AB142-AC142))/((AA142+(AK142*(1+(AS142/AT142))))*AH142*AI142))</f>
        <v>2.0223797205332086E-4</v>
      </c>
      <c r="AV142" s="1">
        <f>((86400*AD142*AE142*(AF142-AG142))/AT142)/((AA142+(AK142*(1+(AS142/AT142))))*AH142*AI142)</f>
        <v>1.3960677948173647E-3</v>
      </c>
      <c r="AW142" s="1">
        <f>AU142+AV142</f>
        <v>1.5983057668706856E-3</v>
      </c>
      <c r="AX142" s="1">
        <f>AW142*AR142</f>
        <v>620.14263754582601</v>
      </c>
      <c r="AY142" s="1">
        <v>392000</v>
      </c>
      <c r="AZ142" s="1">
        <v>0</v>
      </c>
      <c r="BA142" s="1">
        <v>0.1</v>
      </c>
      <c r="BB142" s="1">
        <f>AY142*AZ142*BA142</f>
        <v>0</v>
      </c>
      <c r="BC142" s="1">
        <v>30000</v>
      </c>
      <c r="BD142" s="1">
        <f>BC142*W142/E142</f>
        <v>20.320215081366293</v>
      </c>
      <c r="BE142" s="1">
        <f>9325000-E142</f>
        <v>8962672.6859119888</v>
      </c>
      <c r="BF142" s="1">
        <f>AZ142*BE142</f>
        <v>0</v>
      </c>
      <c r="BG142" s="1">
        <f>AVERAGE(BF140:BF142)</f>
        <v>30473.140213697832</v>
      </c>
      <c r="BH142" s="1">
        <f>IF((BD142+BB142+AX142+AQ142)&lt;BG142,BD142+BB142+AX142+AQ142,BG142)</f>
        <v>9306.5099494544866</v>
      </c>
      <c r="BI142" s="11">
        <v>3807.4887000000008</v>
      </c>
      <c r="BJ142" s="1">
        <v>29387.169812847475</v>
      </c>
      <c r="BK142" s="1">
        <v>26079.706967820941</v>
      </c>
    </row>
    <row r="143" spans="1:63">
      <c r="A143" s="8">
        <v>39955</v>
      </c>
      <c r="B143" s="7" t="s">
        <v>199</v>
      </c>
      <c r="C143" s="1">
        <v>22.313944472222222</v>
      </c>
      <c r="D143" s="1">
        <f>1*C143-19.06222222</f>
        <v>3.2517222522222227</v>
      </c>
      <c r="E143" s="1">
        <f>-9018.7*D143^3 + 50694*D143^2 + 41936*D143-0.0000001</f>
        <v>362299.74364601378</v>
      </c>
      <c r="F143" s="1">
        <f>C143-C144</f>
        <v>-1.7056611111136988E-3</v>
      </c>
      <c r="G143" s="1">
        <f>-2254.7*D143^4 + 16898*D143^3 + 20968*D143^2 + 0.8449*D143-0.0000003</f>
        <v>550628.96615595196</v>
      </c>
      <c r="H143" s="1">
        <f>G143-G142</f>
        <v>-116.79495577781927</v>
      </c>
      <c r="I143" s="1">
        <v>1020.6416666666665</v>
      </c>
      <c r="J143" s="9">
        <v>1.2999999999999999E-3</v>
      </c>
      <c r="K143" s="1">
        <v>1.1679999999999999</v>
      </c>
      <c r="L143" s="9">
        <v>2453000</v>
      </c>
      <c r="M143" s="1">
        <v>0.81249999999999989</v>
      </c>
      <c r="N143" s="1">
        <v>6.3672183651706469</v>
      </c>
      <c r="O143" s="10">
        <v>1.6083333333333336</v>
      </c>
      <c r="P143" s="1">
        <f>AVERAGE(Q143:Q144)</f>
        <v>6.8930500000000006</v>
      </c>
      <c r="Q143" s="1">
        <f>1.158*O143+2.676</f>
        <v>4.5384500000000001</v>
      </c>
      <c r="R143" s="1">
        <f>EXP(2.3026*(((7.5*P143)/(P143+237.3)+0.7858)))</f>
        <v>9.9429554383919623</v>
      </c>
      <c r="S143" s="1">
        <f>((0.622/I143)*J143*K143*L143*M143*(N143-R143))</f>
        <v>-6.5946200842674392</v>
      </c>
      <c r="T143" s="1">
        <f>IF(S143&lt;0,S143,0)</f>
        <v>-6.5946200842674392</v>
      </c>
      <c r="U143" s="9">
        <v>2258000</v>
      </c>
      <c r="V143" s="1">
        <f>(-T143)*E143/U143</f>
        <v>1.0581174340004194</v>
      </c>
      <c r="W143" s="1">
        <f>V143*3600*24/1000</f>
        <v>91.421346297636219</v>
      </c>
      <c r="X143" s="1">
        <v>0</v>
      </c>
      <c r="Y143" s="1">
        <f>X143*E143</f>
        <v>0</v>
      </c>
      <c r="Z143" s="1">
        <v>8114000</v>
      </c>
      <c r="AA143" s="1">
        <v>0.1</v>
      </c>
      <c r="AB143" s="1">
        <v>10.9</v>
      </c>
      <c r="AC143" s="1">
        <v>-2.3863999999999996</v>
      </c>
      <c r="AD143" s="1">
        <v>1.161</v>
      </c>
      <c r="AE143" s="1">
        <v>1.013E-3</v>
      </c>
      <c r="AF143" s="1">
        <v>0.68610548851069542</v>
      </c>
      <c r="AG143" s="1">
        <v>0.63664871788054944</v>
      </c>
      <c r="AH143" s="1">
        <v>999.95370806047697</v>
      </c>
      <c r="AI143" s="1">
        <v>2.4500000000000002</v>
      </c>
      <c r="AJ143" s="1">
        <v>28.356481481481481</v>
      </c>
      <c r="AK143" s="1">
        <v>6.7000000000000004E-2</v>
      </c>
      <c r="AL143" s="1">
        <v>200</v>
      </c>
      <c r="AM143" s="1">
        <v>30</v>
      </c>
      <c r="AN143" s="1">
        <f>((AA143*(AB143-AC143))/((AA143+(AK143*(1+(AL143/AM143))))*AH143*AI143))</f>
        <v>8.8374874447329655E-4</v>
      </c>
      <c r="AO143" s="1">
        <f>((86400*AD143*AE143*(AF143-AG143))/AM143)/((AA143+(AK143*(1+(AL143/AM143))))*AH143*AI143)</f>
        <v>1.1142467971754578E-4</v>
      </c>
      <c r="AP143" s="1">
        <f>AN143+AO143</f>
        <v>9.9517342419084241E-4</v>
      </c>
      <c r="AQ143" s="1">
        <f>AP143*Z143</f>
        <v>8074.8371638844956</v>
      </c>
      <c r="AR143" s="1">
        <v>388000</v>
      </c>
      <c r="AS143" s="1">
        <v>100</v>
      </c>
      <c r="AT143" s="1">
        <v>5</v>
      </c>
      <c r="AU143" s="1">
        <f>((AA143*(AB143-AC143))/((AA143+(AK143*(1+(AS143/AT143))))*AH143*AI143))</f>
        <v>3.5987202799719952E-4</v>
      </c>
      <c r="AV143" s="1">
        <f>((86400*AD143*AE143*(AF143-AG143))/AT143)/((AA143+(AK143*(1+(AS143/AT143))))*AH143*AI143)</f>
        <v>2.7223999384207268E-4</v>
      </c>
      <c r="AW143" s="1">
        <f>AU143+AV143</f>
        <v>6.3211202183927214E-4</v>
      </c>
      <c r="AX143" s="1">
        <f>AW143*AR143</f>
        <v>245.25946447363759</v>
      </c>
      <c r="AY143" s="1">
        <v>392000</v>
      </c>
      <c r="AZ143" s="1">
        <v>0</v>
      </c>
      <c r="BA143" s="1">
        <v>0.1</v>
      </c>
      <c r="BB143" s="1">
        <f>AY143*AZ143*BA143</f>
        <v>0</v>
      </c>
      <c r="BC143" s="1">
        <v>30000</v>
      </c>
      <c r="BD143" s="1">
        <f>BC143*W143/E143</f>
        <v>7.5700864740572191</v>
      </c>
      <c r="BE143" s="1">
        <f>9325000-E143</f>
        <v>8962700.2563539855</v>
      </c>
      <c r="BF143" s="1">
        <f>AZ143*BE143</f>
        <v>0</v>
      </c>
      <c r="BG143" s="1">
        <f>AVERAGE(BF141:BF143)</f>
        <v>19718.012161536855</v>
      </c>
      <c r="BH143" s="1">
        <f>IF((BD143+BB143+AX143+AQ143)&lt;BG143,BD143+BB143+AX143+AQ143,BG143)</f>
        <v>8327.6667148321903</v>
      </c>
      <c r="BI143" s="11">
        <v>3175.3620000000019</v>
      </c>
      <c r="BJ143" s="1">
        <v>25895.250379955494</v>
      </c>
      <c r="BK143" s="1">
        <v>22694.514770475311</v>
      </c>
    </row>
    <row r="144" spans="1:63">
      <c r="A144" s="8">
        <v>39956</v>
      </c>
      <c r="B144" s="7" t="s">
        <v>200</v>
      </c>
      <c r="C144" s="1">
        <v>22.315650133333335</v>
      </c>
      <c r="D144" s="1">
        <f>1*C144-19.06222222</f>
        <v>3.2534279133333364</v>
      </c>
      <c r="E144" s="1">
        <f>-9018.7*D144^3 + 50694*D144^2 + 41936*D144-0.0000001</f>
        <v>362445.5349855508</v>
      </c>
      <c r="F144" s="1">
        <f>C144-C145</f>
        <v>-5.2166666666657591E-3</v>
      </c>
      <c r="G144" s="1">
        <f>-2254.7*D144^4 + 16898*D144^3 + 20968*D144^2 + 0.8449*D144-0.0000003</f>
        <v>551247.04667738895</v>
      </c>
      <c r="H144" s="1">
        <f>G144-G143</f>
        <v>618.08052143699024</v>
      </c>
      <c r="I144" s="1">
        <v>1017.2541666666666</v>
      </c>
      <c r="J144" s="9">
        <v>1.2999999999999999E-3</v>
      </c>
      <c r="K144" s="1">
        <v>1.1679999999999999</v>
      </c>
      <c r="L144" s="9">
        <v>2453000</v>
      </c>
      <c r="M144" s="1">
        <v>2.3624999999999998</v>
      </c>
      <c r="N144" s="1">
        <v>7.0105498773175654</v>
      </c>
      <c r="O144" s="10">
        <v>5.6749999999999998</v>
      </c>
      <c r="P144" s="1">
        <f>AVERAGE(Q144:Q145)</f>
        <v>10.0172375</v>
      </c>
      <c r="Q144" s="1">
        <f>1.158*O144+2.676</f>
        <v>9.2476500000000001</v>
      </c>
      <c r="R144" s="1">
        <f>EXP(2.3026*(((7.5*P144)/(P144+237.3)+0.7858)))</f>
        <v>12.290909610803109</v>
      </c>
      <c r="S144" s="1">
        <f>((0.622/I144)*J144*K144*L144*M144*(N144-R144))</f>
        <v>-28.410572048612806</v>
      </c>
      <c r="T144" s="1">
        <f>IF(S144&lt;0,S144,0)</f>
        <v>-28.410572048612806</v>
      </c>
      <c r="U144" s="9">
        <v>2258000</v>
      </c>
      <c r="V144" s="1">
        <f>(-T144)*E144/U144</f>
        <v>4.5603565037223222</v>
      </c>
      <c r="W144" s="1">
        <f>V144*3600*24/1000</f>
        <v>394.01480192160864</v>
      </c>
      <c r="X144" s="1">
        <v>4.0000000000000001E-3</v>
      </c>
      <c r="Y144" s="1">
        <f>X144*E144</f>
        <v>1449.7821399422032</v>
      </c>
      <c r="Z144" s="1">
        <v>8114000</v>
      </c>
      <c r="AA144" s="1">
        <v>0.1</v>
      </c>
      <c r="AB144" s="1">
        <v>3</v>
      </c>
      <c r="AC144" s="1">
        <v>0.23811666666666709</v>
      </c>
      <c r="AD144" s="1">
        <v>1.161</v>
      </c>
      <c r="AE144" s="1">
        <v>1.013E-3</v>
      </c>
      <c r="AF144" s="1">
        <v>0.91427654205005082</v>
      </c>
      <c r="AG144" s="1">
        <v>0.70094534890503901</v>
      </c>
      <c r="AH144" s="1">
        <v>999.97763231961289</v>
      </c>
      <c r="AI144" s="1">
        <v>2.4500000000000002</v>
      </c>
      <c r="AJ144" s="1">
        <v>28.356481481481481</v>
      </c>
      <c r="AK144" s="1">
        <v>6.7000000000000004E-2</v>
      </c>
      <c r="AL144" s="1">
        <v>200</v>
      </c>
      <c r="AM144" s="1">
        <v>30</v>
      </c>
      <c r="AN144" s="1">
        <f>((AA144*(AB144-AC144))/((AA144+(AK144*(1+(AL144/AM144))))*AH144*AI144))</f>
        <v>1.8370307474678825E-4</v>
      </c>
      <c r="AO144" s="1">
        <f>((86400*AD144*AE144*(AF144-AG144))/AM144)/((AA144+(AK144*(1+(AL144/AM144))))*AH144*AI144)</f>
        <v>4.806175345886081E-4</v>
      </c>
      <c r="AP144" s="1">
        <f>AN144+AO144</f>
        <v>6.643206093353963E-4</v>
      </c>
      <c r="AQ144" s="1">
        <f>AP144*Z144</f>
        <v>5390.2974241474058</v>
      </c>
      <c r="AR144" s="1">
        <v>388000</v>
      </c>
      <c r="AS144" s="1">
        <v>100</v>
      </c>
      <c r="AT144" s="1">
        <v>5</v>
      </c>
      <c r="AU144" s="1">
        <f>((AA144*(AB144-AC144))/((AA144+(AK144*(1+(AS144/AT144))))*AH144*AI144))</f>
        <v>7.4805874941127429E-5</v>
      </c>
      <c r="AV144" s="1">
        <f>((86400*AD144*AE144*(AF144-AG144))/AT144)/((AA144+(AK144*(1+(AS144/AT144))))*AH144*AI144)</f>
        <v>1.1742758874288351E-3</v>
      </c>
      <c r="AW144" s="1">
        <f>AU144+AV144</f>
        <v>1.2490817623699625E-3</v>
      </c>
      <c r="AX144" s="1">
        <f>AW144*AR144</f>
        <v>484.64372379954546</v>
      </c>
      <c r="AY144" s="1">
        <v>392000</v>
      </c>
      <c r="AZ144" s="1">
        <v>4.0000000000000001E-3</v>
      </c>
      <c r="BA144" s="1">
        <v>0.1</v>
      </c>
      <c r="BB144" s="1">
        <f>AY144*AZ144*BA144</f>
        <v>156.80000000000001</v>
      </c>
      <c r="BC144" s="1">
        <v>30000</v>
      </c>
      <c r="BD144" s="1">
        <f>BC144*W144/E144</f>
        <v>32.613021589904513</v>
      </c>
      <c r="BE144" s="1">
        <f>9325000-E144</f>
        <v>8962554.4650144484</v>
      </c>
      <c r="BF144" s="1">
        <f>AZ144*BE144</f>
        <v>35850.217860057797</v>
      </c>
      <c r="BG144" s="1">
        <f>AVERAGE(BF142:BF144)</f>
        <v>11950.072620019266</v>
      </c>
      <c r="BH144" s="1">
        <f>IF((BD144+BB144+AX144+AQ144)&lt;BG144,BD144+BB144+AX144+AQ144,BG144)</f>
        <v>6064.3541695368558</v>
      </c>
      <c r="BI144" s="11">
        <v>3859.5771000000018</v>
      </c>
      <c r="BJ144" s="1">
        <v>25097.100330732825</v>
      </c>
      <c r="BK144" s="1">
        <v>20799.83641414922</v>
      </c>
    </row>
    <row r="145" spans="1:63">
      <c r="A145" s="8">
        <v>39957</v>
      </c>
      <c r="B145" s="7" t="s">
        <v>201</v>
      </c>
      <c r="C145" s="1">
        <v>22.320866800000001</v>
      </c>
      <c r="D145" s="1">
        <f>1*C145-19.06222222</f>
        <v>3.2586445800000021</v>
      </c>
      <c r="E145" s="1">
        <f>-9018.7*D145^3 + 50694*D145^2 + 41936*D145-0.0000001</f>
        <v>362890.08021095593</v>
      </c>
      <c r="F145" s="1">
        <f>C145-C146</f>
        <v>-9.0408990740726836E-3</v>
      </c>
      <c r="G145" s="1">
        <f>-2254.7*D145^4 + 16898*D145^3 + 20968*D145^2 + 0.8449*D145-0.0000003</f>
        <v>553138.95102505502</v>
      </c>
      <c r="H145" s="1">
        <f>G145-G144</f>
        <v>1891.9043476660736</v>
      </c>
      <c r="I145" s="1">
        <v>1013.5041666666667</v>
      </c>
      <c r="J145" s="9">
        <v>1.2999999999999999E-3</v>
      </c>
      <c r="K145" s="1">
        <v>1.1679999999999999</v>
      </c>
      <c r="L145" s="9">
        <v>2453000</v>
      </c>
      <c r="M145" s="1">
        <v>1.8541666666666663</v>
      </c>
      <c r="N145" s="1">
        <v>8.9748970738027438</v>
      </c>
      <c r="O145" s="10">
        <v>7.0041666666666664</v>
      </c>
      <c r="P145" s="1">
        <f>AVERAGE(Q145:Q146)</f>
        <v>13.927900000000001</v>
      </c>
      <c r="Q145" s="1">
        <f>1.158*O145+2.676</f>
        <v>10.786824999999999</v>
      </c>
      <c r="R145" s="1">
        <f>EXP(2.3026*(((7.5*P145)/(P145+237.3)+0.7858)))</f>
        <v>15.907523061237956</v>
      </c>
      <c r="S145" s="1">
        <f>((0.622/I145)*J145*K145*L145*M145*(N145-R145))</f>
        <v>-29.382931967958921</v>
      </c>
      <c r="T145" s="1">
        <f>IF(S145&lt;0,S145,0)</f>
        <v>-29.382931967958921</v>
      </c>
      <c r="U145" s="9">
        <v>2258000</v>
      </c>
      <c r="V145" s="1">
        <f>(-T145)*E145/U145</f>
        <v>4.7222207877261617</v>
      </c>
      <c r="W145" s="1">
        <f>V145*3600*24/1000</f>
        <v>407.99987605954033</v>
      </c>
      <c r="X145" s="1">
        <v>0</v>
      </c>
      <c r="Y145" s="1">
        <f>X145*E145</f>
        <v>0</v>
      </c>
      <c r="Z145" s="1">
        <v>8114000</v>
      </c>
      <c r="AA145" s="1">
        <v>0.1</v>
      </c>
      <c r="AB145" s="1">
        <v>7.5</v>
      </c>
      <c r="AC145" s="1">
        <v>1.0498066666666668</v>
      </c>
      <c r="AD145" s="1">
        <v>1.161</v>
      </c>
      <c r="AE145" s="1">
        <v>1.013E-3</v>
      </c>
      <c r="AF145" s="1">
        <v>1.0021451030589161</v>
      </c>
      <c r="AG145" s="1">
        <v>0.89733742769733793</v>
      </c>
      <c r="AH145" s="1">
        <v>999.92951134395832</v>
      </c>
      <c r="AI145" s="1">
        <v>2.4500000000000002</v>
      </c>
      <c r="AJ145" s="1">
        <v>28.356481481481481</v>
      </c>
      <c r="AK145" s="1">
        <v>6.7000000000000004E-2</v>
      </c>
      <c r="AL145" s="1">
        <v>200</v>
      </c>
      <c r="AM145" s="1">
        <v>30</v>
      </c>
      <c r="AN145" s="1">
        <f>((AA145*(AB145-AC145))/((AA145+(AK145*(1+(AL145/AM145))))*AH145*AI145))</f>
        <v>4.2904685990379838E-4</v>
      </c>
      <c r="AO145" s="1">
        <f>((86400*AD145*AE145*(AF145-AG145))/AM145)/((AA145+(AK145*(1+(AL145/AM145))))*AH145*AI145)</f>
        <v>2.36134387736845E-4</v>
      </c>
      <c r="AP145" s="1">
        <f>AN145+AO145</f>
        <v>6.6518124764064338E-4</v>
      </c>
      <c r="AQ145" s="1">
        <f>AP145*Z145</f>
        <v>5397.28064335618</v>
      </c>
      <c r="AR145" s="1">
        <v>388000</v>
      </c>
      <c r="AS145" s="1">
        <v>100</v>
      </c>
      <c r="AT145" s="1">
        <v>5</v>
      </c>
      <c r="AU145" s="1">
        <f>((AA145*(AB145-AC145))/((AA145+(AK145*(1+(AS145/AT145))))*AH145*AI145))</f>
        <v>1.747125125155702E-4</v>
      </c>
      <c r="AV145" s="1">
        <f>((86400*AD145*AE145*(AF145-AG145))/AT145)/((AA145+(AK145*(1+(AS145/AT145))))*AH145*AI145)</f>
        <v>5.7693882922831008E-4</v>
      </c>
      <c r="AW145" s="1">
        <f>AU145+AV145</f>
        <v>7.5165134174388025E-4</v>
      </c>
      <c r="AX145" s="1">
        <f>AW145*AR145</f>
        <v>291.64072059662556</v>
      </c>
      <c r="AY145" s="1">
        <v>392000</v>
      </c>
      <c r="AZ145" s="1">
        <v>0</v>
      </c>
      <c r="BA145" s="1">
        <v>0.1</v>
      </c>
      <c r="BB145" s="1">
        <f>AY145*AZ145*BA145</f>
        <v>0</v>
      </c>
      <c r="BC145" s="1">
        <v>30000</v>
      </c>
      <c r="BD145" s="1">
        <f>BC145*W145/E145</f>
        <v>33.729211541607398</v>
      </c>
      <c r="BE145" s="1">
        <f>9325000-E145</f>
        <v>8962109.9197890442</v>
      </c>
      <c r="BF145" s="1">
        <f>AZ145*BE145</f>
        <v>0</v>
      </c>
      <c r="BG145" s="1">
        <f>AVERAGE(BF143:BF145)</f>
        <v>11950.072620019266</v>
      </c>
      <c r="BH145" s="1">
        <f>IF((BD145+BB145+AX145+AQ145)&lt;BG145,BD145+BB145+AX145+AQ145,BG145)</f>
        <v>5722.6505754944128</v>
      </c>
      <c r="BI145" s="11">
        <v>3905.0009999999997</v>
      </c>
      <c r="BJ145" s="1">
        <v>23441.631355876485</v>
      </c>
      <c r="BK145" s="1">
        <v>21836.534579602099</v>
      </c>
    </row>
    <row r="146" spans="1:63">
      <c r="A146" s="8">
        <v>39958</v>
      </c>
      <c r="B146" s="7" t="s">
        <v>202</v>
      </c>
      <c r="C146" s="1">
        <v>22.329907699074074</v>
      </c>
      <c r="D146" s="1">
        <f>1*C146-19.06222222</f>
        <v>3.2676854790740748</v>
      </c>
      <c r="E146" s="1">
        <f>-9018.7*D146^3 + 50694*D146^2 + 41936*D146-0.0000001</f>
        <v>363655.67785494827</v>
      </c>
      <c r="F146" s="1">
        <f>C146-C147</f>
        <v>-5.0113572029815145E-3</v>
      </c>
      <c r="G146" s="1">
        <f>-2254.7*D146^4 + 16898*D146^3 + 20968*D146^2 + 0.8449*D146-0.0000003</f>
        <v>556423.24531522789</v>
      </c>
      <c r="H146" s="1">
        <f>G146-G145</f>
        <v>3284.2942901728675</v>
      </c>
      <c r="I146" s="1">
        <v>1017.45</v>
      </c>
      <c r="J146" s="9">
        <v>1.2999999999999999E-3</v>
      </c>
      <c r="K146" s="1">
        <v>1.1679999999999999</v>
      </c>
      <c r="L146" s="9">
        <v>2453000</v>
      </c>
      <c r="M146" s="1">
        <v>2.8833333333333333</v>
      </c>
      <c r="N146" s="1">
        <v>9.8128950792300866</v>
      </c>
      <c r="O146" s="10">
        <v>12.429166666666667</v>
      </c>
      <c r="P146" s="1">
        <f>AVERAGE(Q146:Q147)</f>
        <v>16.711925000000001</v>
      </c>
      <c r="Q146" s="1">
        <f>1.158*O146+2.676</f>
        <v>17.068975000000002</v>
      </c>
      <c r="R146" s="1">
        <f>EXP(2.3026*(((7.5*P146)/(P146+237.3)+0.7858)))</f>
        <v>19.021618528388419</v>
      </c>
      <c r="S146" s="1">
        <f>((0.622/I146)*J146*K146*L146*M146*(N146-R146))</f>
        <v>-60.458217033386923</v>
      </c>
      <c r="T146" s="1">
        <f>IF(S146&lt;0,S146,0)</f>
        <v>-60.458217033386923</v>
      </c>
      <c r="U146" s="9">
        <v>2258000</v>
      </c>
      <c r="V146" s="1">
        <f>(-T146)*E146/U146</f>
        <v>9.7369237808582376</v>
      </c>
      <c r="W146" s="1">
        <f>V146*3600*24/1000</f>
        <v>841.27021466615167</v>
      </c>
      <c r="X146" s="1">
        <v>1.2199999999999999E-2</v>
      </c>
      <c r="Y146" s="1">
        <f>X146*E146</f>
        <v>4436.5992698303689</v>
      </c>
      <c r="Z146" s="1">
        <v>8114000</v>
      </c>
      <c r="AA146" s="1">
        <v>0.1</v>
      </c>
      <c r="AB146" s="1">
        <v>4.3</v>
      </c>
      <c r="AC146" s="1">
        <v>2.8888000000000003</v>
      </c>
      <c r="AD146" s="1">
        <v>1.161</v>
      </c>
      <c r="AE146" s="1">
        <v>1.013E-3</v>
      </c>
      <c r="AF146" s="1">
        <v>1.4427518456432433</v>
      </c>
      <c r="AG146" s="1">
        <v>0.98107125503740555</v>
      </c>
      <c r="AH146" s="1">
        <v>999.47602525321838</v>
      </c>
      <c r="AI146" s="1">
        <v>2.4500000000000002</v>
      </c>
      <c r="AJ146" s="1">
        <v>28.356481481481481</v>
      </c>
      <c r="AK146" s="1">
        <v>6.7000000000000004E-2</v>
      </c>
      <c r="AL146" s="1">
        <v>200</v>
      </c>
      <c r="AM146" s="1">
        <v>30</v>
      </c>
      <c r="AN146" s="1">
        <f>((AA146*(AB146-AC146))/((AA146+(AK146*(1+(AL146/AM146))))*AH146*AI146))</f>
        <v>9.3911238622093984E-5</v>
      </c>
      <c r="AO146" s="1">
        <f>((86400*AD146*AE146*(AF146-AG146))/AM146)/((AA146+(AK146*(1+(AL146/AM146))))*AH146*AI146)</f>
        <v>1.0406501964867255E-3</v>
      </c>
      <c r="AP146" s="1">
        <f>AN146+AO146</f>
        <v>1.1345614351088195E-3</v>
      </c>
      <c r="AQ146" s="1">
        <f>AP146*Z146</f>
        <v>9205.8314844729612</v>
      </c>
      <c r="AR146" s="1">
        <v>388000</v>
      </c>
      <c r="AS146" s="1">
        <v>100</v>
      </c>
      <c r="AT146" s="1">
        <v>5</v>
      </c>
      <c r="AU146" s="1">
        <f>((AA146*(AB146-AC146))/((AA146+(AK146*(1+(AS146/AT146))))*AH146*AI146))</f>
        <v>3.8241670051598104E-5</v>
      </c>
      <c r="AV146" s="1">
        <f>((86400*AD146*AE146*(AF146-AG146))/AT146)/((AA146+(AK146*(1+(AS146/AT146))))*AH146*AI146)</f>
        <v>2.5425839571759281E-3</v>
      </c>
      <c r="AW146" s="1">
        <f>AU146+AV146</f>
        <v>2.5808256272275261E-3</v>
      </c>
      <c r="AX146" s="1">
        <f>AW146*AR146</f>
        <v>1001.3603433642801</v>
      </c>
      <c r="AY146" s="1">
        <v>392000</v>
      </c>
      <c r="AZ146" s="1">
        <v>1.2199999999999999E-2</v>
      </c>
      <c r="BA146" s="1">
        <v>0.1</v>
      </c>
      <c r="BB146" s="1">
        <f>AY146*AZ146*BA146</f>
        <v>478.24</v>
      </c>
      <c r="BC146" s="1">
        <v>30000</v>
      </c>
      <c r="BD146" s="1">
        <f>BC146*W146/E146</f>
        <v>69.40110653256815</v>
      </c>
      <c r="BE146" s="1">
        <f>9325000-E146</f>
        <v>8961344.3221450523</v>
      </c>
      <c r="BF146" s="1">
        <f>AZ146*BE146</f>
        <v>109328.40073016963</v>
      </c>
      <c r="BG146" s="1">
        <f>AVERAGE(BF144:BF146)</f>
        <v>48392.872863409139</v>
      </c>
      <c r="BH146" s="1">
        <f>IF((BD146+BB146+AX146+AQ146)&lt;BG146,BD146+BB146+AX146+AQ146,BG146)</f>
        <v>10754.83293436981</v>
      </c>
      <c r="BI146" s="11">
        <v>5500.3968000000032</v>
      </c>
      <c r="BJ146" s="1">
        <v>28311.804546619944</v>
      </c>
      <c r="BK146" s="1">
        <v>22500.372981628592</v>
      </c>
    </row>
    <row r="147" spans="1:63">
      <c r="A147" s="8">
        <v>39959</v>
      </c>
      <c r="B147" s="7" t="s">
        <v>203</v>
      </c>
      <c r="C147" s="1">
        <v>22.334919056277055</v>
      </c>
      <c r="D147" s="1">
        <f>1*C147-19.06222222</f>
        <v>3.2726968362770563</v>
      </c>
      <c r="E147" s="1">
        <f>-9018.7*D147^3 + 50694*D147^2 + 41936*D147-0.0000001</f>
        <v>364077.39402245986</v>
      </c>
      <c r="F147" s="1">
        <f>C147-C148</f>
        <v>-8.4885502044258487E-3</v>
      </c>
      <c r="G147" s="1">
        <f>-2254.7*D147^4 + 16898*D147^3 + 20968*D147^2 + 0.8449*D147-0.0000003</f>
        <v>558246.69800199405</v>
      </c>
      <c r="H147" s="1">
        <f>G147-G146</f>
        <v>1823.4526867661625</v>
      </c>
      <c r="I147" s="1">
        <v>1017.958333333333</v>
      </c>
      <c r="J147" s="9">
        <v>1.2999999999999999E-3</v>
      </c>
      <c r="K147" s="1">
        <v>1.1679999999999999</v>
      </c>
      <c r="L147" s="9">
        <v>2453000</v>
      </c>
      <c r="M147" s="1">
        <v>1.4208333333333332</v>
      </c>
      <c r="N147" s="1">
        <v>10.138097433171293</v>
      </c>
      <c r="O147" s="10">
        <v>11.8125</v>
      </c>
      <c r="P147" s="1">
        <f>AVERAGE(Q147:Q148)</f>
        <v>16.251137499999999</v>
      </c>
      <c r="Q147" s="1">
        <f>1.158*O147+2.676</f>
        <v>16.354875</v>
      </c>
      <c r="R147" s="1">
        <f>EXP(2.3026*(((7.5*P147)/(P147+237.3)+0.7858)))</f>
        <v>18.47200822172703</v>
      </c>
      <c r="S147" s="1">
        <f>((0.622/I147)*J147*K147*L147*M147*(N147-R147))</f>
        <v>-26.948593935434857</v>
      </c>
      <c r="T147" s="1">
        <f>IF(S147&lt;0,S147,0)</f>
        <v>-26.948593935434857</v>
      </c>
      <c r="U147" s="9">
        <v>2258000</v>
      </c>
      <c r="V147" s="1">
        <f>(-T147)*E147/U147</f>
        <v>4.345161139319127</v>
      </c>
      <c r="W147" s="1">
        <f>V147*3600*24/1000</f>
        <v>375.42192243717261</v>
      </c>
      <c r="X147" s="1">
        <v>0</v>
      </c>
      <c r="Y147" s="1">
        <f>X147*E147</f>
        <v>0</v>
      </c>
      <c r="Z147" s="1">
        <v>8114000</v>
      </c>
      <c r="AA147" s="1">
        <v>0.1</v>
      </c>
      <c r="AB147" s="1">
        <v>8.6999999999999993</v>
      </c>
      <c r="AC147" s="1">
        <v>1.2973433333333331</v>
      </c>
      <c r="AD147" s="1">
        <v>1.161</v>
      </c>
      <c r="AE147" s="1">
        <v>1.013E-3</v>
      </c>
      <c r="AF147" s="1">
        <v>1.3853169266373271</v>
      </c>
      <c r="AG147" s="1">
        <v>1.0135902179896443</v>
      </c>
      <c r="AH147" s="1">
        <v>999.54722747302083</v>
      </c>
      <c r="AI147" s="1">
        <v>2.4500000000000002</v>
      </c>
      <c r="AJ147" s="1">
        <v>28.356481481481481</v>
      </c>
      <c r="AK147" s="1">
        <v>6.7000000000000004E-2</v>
      </c>
      <c r="AL147" s="1">
        <v>200</v>
      </c>
      <c r="AM147" s="1">
        <v>30</v>
      </c>
      <c r="AN147" s="1">
        <f>((AA147*(AB147-AC147))/((AA147+(AK147*(1+(AL147/AM147))))*AH147*AI147))</f>
        <v>4.9259008997900124E-4</v>
      </c>
      <c r="AO147" s="1">
        <f>((86400*AD147*AE147*(AF147-AG147))/AM147)/((AA147+(AK147*(1+(AL147/AM147))))*AH147*AI147)</f>
        <v>8.3783014512820385E-4</v>
      </c>
      <c r="AP147" s="1">
        <f>AN147+AO147</f>
        <v>1.3304202351072051E-3</v>
      </c>
      <c r="AQ147" s="1">
        <f>AP147*Z147</f>
        <v>10795.029787659862</v>
      </c>
      <c r="AR147" s="1">
        <v>388000</v>
      </c>
      <c r="AS147" s="1">
        <v>100</v>
      </c>
      <c r="AT147" s="1">
        <v>5</v>
      </c>
      <c r="AU147" s="1">
        <f>((AA147*(AB147-AC147))/((AA147+(AK147*(1+(AS147/AT147))))*AH147*AI147))</f>
        <v>2.0058800169240015E-4</v>
      </c>
      <c r="AV147" s="1">
        <f>((86400*AD147*AE147*(AF147-AG147))/AT147)/((AA147+(AK147*(1+(AS147/AT147))))*AH147*AI147)</f>
        <v>2.0470408721712319E-3</v>
      </c>
      <c r="AW147" s="1">
        <f>AU147+AV147</f>
        <v>2.2476288738636323E-3</v>
      </c>
      <c r="AX147" s="1">
        <f>AW147*AR147</f>
        <v>872.08000305908934</v>
      </c>
      <c r="AY147" s="1">
        <v>392000</v>
      </c>
      <c r="AZ147" s="1">
        <v>0</v>
      </c>
      <c r="BA147" s="1">
        <v>0.1</v>
      </c>
      <c r="BB147" s="1">
        <f>AY147*AZ147*BA147</f>
        <v>0</v>
      </c>
      <c r="BC147" s="1">
        <v>30000</v>
      </c>
      <c r="BD147" s="1">
        <f>BC147*W147/E147</f>
        <v>30.934789849710878</v>
      </c>
      <c r="BE147" s="1">
        <f>9325000-E147</f>
        <v>8960922.6059775408</v>
      </c>
      <c r="BF147" s="1">
        <f>AZ147*BE147</f>
        <v>0</v>
      </c>
      <c r="BG147" s="1">
        <f>AVERAGE(BF145:BF147)</f>
        <v>36442.800243389873</v>
      </c>
      <c r="BH147" s="1">
        <f>IF((BD147+BB147+AX147+AQ147)&lt;BG147,BD147+BB147+AX147+AQ147,BG147)</f>
        <v>11698.044580568661</v>
      </c>
      <c r="BI147" s="11">
        <v>4165.7651999999989</v>
      </c>
      <c r="BJ147" s="1">
        <v>25122.615059750107</v>
      </c>
      <c r="BK147" s="1">
        <v>23155.724468953445</v>
      </c>
    </row>
    <row r="148" spans="1:63">
      <c r="A148" s="8">
        <v>39960</v>
      </c>
      <c r="B148" s="7" t="s">
        <v>204</v>
      </c>
      <c r="C148" s="1">
        <v>22.343407606481481</v>
      </c>
      <c r="D148" s="1">
        <f>1*C148-19.06222222</f>
        <v>3.2811853864814822</v>
      </c>
      <c r="E148" s="1">
        <f>-9018.7*D148^3 + 50694*D148^2 + 41936*D148-0.0000001</f>
        <v>364787.38196071412</v>
      </c>
      <c r="F148" s="1">
        <f>C148-C149</f>
        <v>-4.777962566134164E-3</v>
      </c>
      <c r="G148" s="1">
        <f>-2254.7*D148^4 + 16898*D148^3 + 20968*D148^2 + 0.8449*D148-0.0000003</f>
        <v>561340.18179563968</v>
      </c>
      <c r="H148" s="1">
        <f>G148-G147</f>
        <v>3093.4837936456315</v>
      </c>
      <c r="I148" s="1">
        <v>1016.7166666666667</v>
      </c>
      <c r="J148" s="9">
        <v>1.2999999999999999E-3</v>
      </c>
      <c r="K148" s="1">
        <v>1.1679999999999999</v>
      </c>
      <c r="L148" s="9">
        <v>2453000</v>
      </c>
      <c r="M148" s="1">
        <v>1.5041666666666667</v>
      </c>
      <c r="N148" s="1">
        <v>10.132857102880168</v>
      </c>
      <c r="O148" s="10">
        <v>11.633333333333335</v>
      </c>
      <c r="P148" s="1">
        <f>AVERAGE(Q148:Q149)</f>
        <v>14.210162499999999</v>
      </c>
      <c r="Q148" s="1">
        <f>1.158*O148+2.676</f>
        <v>16.147400000000001</v>
      </c>
      <c r="R148" s="1">
        <f>EXP(2.3026*(((7.5*P148)/(P148+237.3)+0.7858)))</f>
        <v>16.20141733851715</v>
      </c>
      <c r="S148" s="1">
        <f>((0.622/I148)*J148*K148*L148*M148*(N148-R148))</f>
        <v>-20.799639717736955</v>
      </c>
      <c r="T148" s="1">
        <f>IF(S148&lt;0,S148,0)</f>
        <v>-20.799639717736955</v>
      </c>
      <c r="U148" s="9">
        <v>2258000</v>
      </c>
      <c r="V148" s="1">
        <f>(-T148)*E148/U148</f>
        <v>3.3602507167224758</v>
      </c>
      <c r="W148" s="1">
        <f>V148*3600*24/1000</f>
        <v>290.32566192482193</v>
      </c>
      <c r="X148" s="1">
        <v>0</v>
      </c>
      <c r="Y148" s="1">
        <f>X148*E148</f>
        <v>0</v>
      </c>
      <c r="Z148" s="1">
        <v>8114000</v>
      </c>
      <c r="AA148" s="1">
        <v>0.1</v>
      </c>
      <c r="AB148" s="1">
        <v>10.3</v>
      </c>
      <c r="AC148" s="1">
        <v>0.45896333333333383</v>
      </c>
      <c r="AD148" s="1">
        <v>1.161</v>
      </c>
      <c r="AE148" s="1">
        <v>1.013E-3</v>
      </c>
      <c r="AF148" s="1">
        <v>1.369010857907337</v>
      </c>
      <c r="AG148" s="1">
        <v>1.0130680348514294</v>
      </c>
      <c r="AH148" s="1">
        <v>999.56700808486823</v>
      </c>
      <c r="AI148" s="1">
        <v>2.4500000000000002</v>
      </c>
      <c r="AJ148" s="1">
        <v>28.356481481481481</v>
      </c>
      <c r="AK148" s="1">
        <v>6.7000000000000004E-2</v>
      </c>
      <c r="AL148" s="1">
        <v>200</v>
      </c>
      <c r="AM148" s="1">
        <v>30</v>
      </c>
      <c r="AN148" s="1">
        <f>((AA148*(AB148-AC148))/((AA148+(AK148*(1+(AL148/AM148))))*AH148*AI148))</f>
        <v>6.5483263987825785E-4</v>
      </c>
      <c r="AO148" s="1">
        <f>((86400*AD148*AE148*(AF148-AG148))/AM148)/((AA148+(AK148*(1+(AL148/AM148))))*AH148*AI148)</f>
        <v>8.0223916828886261E-4</v>
      </c>
      <c r="AP148" s="1">
        <f>AN148+AO148</f>
        <v>1.4570718081671204E-3</v>
      </c>
      <c r="AQ148" s="1">
        <f>AP148*Z148</f>
        <v>11822.680651468014</v>
      </c>
      <c r="AR148" s="1">
        <v>388000</v>
      </c>
      <c r="AS148" s="1">
        <v>100</v>
      </c>
      <c r="AT148" s="1">
        <v>5</v>
      </c>
      <c r="AU148" s="1">
        <f>((AA148*(AB148-AC148))/((AA148+(AK148*(1+(AS148/AT148))))*AH148*AI148))</f>
        <v>2.666549192691601E-4</v>
      </c>
      <c r="AV148" s="1">
        <f>((86400*AD148*AE148*(AF148-AG148))/AT148)/((AA148+(AK148*(1+(AS148/AT148))))*AH148*AI148)</f>
        <v>1.9600826925279314E-3</v>
      </c>
      <c r="AW148" s="1">
        <f>AU148+AV148</f>
        <v>2.2267376117970916E-3</v>
      </c>
      <c r="AX148" s="1">
        <f>AW148*AR148</f>
        <v>863.9741933772716</v>
      </c>
      <c r="AY148" s="1">
        <v>392000</v>
      </c>
      <c r="AZ148" s="1">
        <v>0</v>
      </c>
      <c r="BA148" s="1">
        <v>0.1</v>
      </c>
      <c r="BB148" s="1">
        <f>AY148*AZ148*BA148</f>
        <v>0</v>
      </c>
      <c r="BC148" s="1">
        <v>30000</v>
      </c>
      <c r="BD148" s="1">
        <f>BC148*W148/E148</f>
        <v>23.8762914740364</v>
      </c>
      <c r="BE148" s="1">
        <f>9325000-E148</f>
        <v>8960212.6180392858</v>
      </c>
      <c r="BF148" s="1">
        <f>AZ148*BE148</f>
        <v>0</v>
      </c>
      <c r="BG148" s="1">
        <f>AVERAGE(BF146:BF148)</f>
        <v>36442.800243389873</v>
      </c>
      <c r="BH148" s="1">
        <f>IF((BD148+BB148+AX148+AQ148)&lt;BG148,BD148+BB148+AX148+AQ148,BG148)</f>
        <v>12710.531136319321</v>
      </c>
      <c r="BI148" s="11">
        <v>3416.3729999999996</v>
      </c>
      <c r="BJ148" s="1">
        <v>23184.0915507932</v>
      </c>
      <c r="BK148" s="1">
        <v>23151.528006363653</v>
      </c>
    </row>
    <row r="149" spans="1:63">
      <c r="A149" s="8">
        <v>39961</v>
      </c>
      <c r="B149" s="7" t="s">
        <v>205</v>
      </c>
      <c r="C149" s="1">
        <v>22.348185569047615</v>
      </c>
      <c r="D149" s="1">
        <f>1*C149-19.06222222</f>
        <v>3.2859633490476163</v>
      </c>
      <c r="E149" s="1">
        <f>-9018.7*D149^3 + 50694*D149^2 + 41936*D149-0.0000001</f>
        <v>365184.60211752704</v>
      </c>
      <c r="F149" s="1">
        <f>C149-C150</f>
        <v>3.2634634920611916E-3</v>
      </c>
      <c r="G149" s="1">
        <f>-2254.7*D149^4 + 16898*D149^3 + 20968*D149^2 + 0.8449*D149-0.0000003</f>
        <v>563084.0590176977</v>
      </c>
      <c r="H149" s="1">
        <f>G149-G148</f>
        <v>1743.877222058014</v>
      </c>
      <c r="I149" s="1">
        <v>1018.1916666666667</v>
      </c>
      <c r="J149" s="9">
        <v>1.2999999999999999E-3</v>
      </c>
      <c r="K149" s="1">
        <v>1.1679999999999999</v>
      </c>
      <c r="L149" s="9">
        <v>2453000</v>
      </c>
      <c r="M149" s="1">
        <v>1.1625000000000001</v>
      </c>
      <c r="N149" s="1">
        <v>9.3413574684824727</v>
      </c>
      <c r="O149" s="10">
        <v>8.2874999999999996</v>
      </c>
      <c r="P149" s="1">
        <f>AVERAGE(Q149:Q150)</f>
        <v>12.0871625</v>
      </c>
      <c r="Q149" s="1">
        <f>1.158*O149+2.676</f>
        <v>12.272924999999999</v>
      </c>
      <c r="R149" s="1">
        <f>EXP(2.3026*(((7.5*P149)/(P149+237.3)+0.7858)))</f>
        <v>14.103061376643099</v>
      </c>
      <c r="S149" s="1">
        <f>((0.622/I149)*J149*K149*L149*M149*(N149-R149))</f>
        <v>-12.595051218875778</v>
      </c>
      <c r="T149" s="1">
        <f>IF(S149&lt;0,S149,0)</f>
        <v>-12.595051218875778</v>
      </c>
      <c r="U149" s="9">
        <v>2258000</v>
      </c>
      <c r="V149" s="1">
        <f>(-T149)*E149/U149</f>
        <v>2.0369879397763619</v>
      </c>
      <c r="W149" s="1">
        <f>V149*3600*24/1000</f>
        <v>175.99575799667767</v>
      </c>
      <c r="X149" s="1">
        <v>0</v>
      </c>
      <c r="Y149" s="1">
        <f>X149*E149</f>
        <v>0</v>
      </c>
      <c r="Z149" s="1">
        <v>8114000</v>
      </c>
      <c r="AA149" s="1">
        <v>0.1</v>
      </c>
      <c r="AB149" s="1">
        <v>6.7</v>
      </c>
      <c r="AC149" s="1">
        <v>-1.3831700000000005</v>
      </c>
      <c r="AD149" s="1">
        <v>1.161</v>
      </c>
      <c r="AE149" s="1">
        <v>1.013E-3</v>
      </c>
      <c r="AF149" s="1">
        <v>1.0939565420989532</v>
      </c>
      <c r="AG149" s="1">
        <v>0.93396539781698129</v>
      </c>
      <c r="AH149" s="1">
        <v>999.85860885343982</v>
      </c>
      <c r="AI149" s="1">
        <v>2.4500000000000002</v>
      </c>
      <c r="AJ149" s="1">
        <v>28.356481481481481</v>
      </c>
      <c r="AK149" s="1">
        <v>6.7000000000000004E-2</v>
      </c>
      <c r="AL149" s="1">
        <v>200</v>
      </c>
      <c r="AM149" s="1">
        <v>30</v>
      </c>
      <c r="AN149" s="1">
        <f>((AA149*(AB149-AC149))/((AA149+(AK149*(1+(AL149/AM149))))*AH149*AI149))</f>
        <v>5.3770553161821991E-4</v>
      </c>
      <c r="AO149" s="1">
        <f>((86400*AD149*AE149*(AF149-AG149))/AM149)/((AA149+(AK149*(1+(AL149/AM149))))*AH149*AI149)</f>
        <v>3.6048972368779309E-4</v>
      </c>
      <c r="AP149" s="1">
        <f>AN149+AO149</f>
        <v>8.9819525530601295E-4</v>
      </c>
      <c r="AQ149" s="1">
        <f>AP149*Z149</f>
        <v>7287.9563015529893</v>
      </c>
      <c r="AR149" s="1">
        <v>388000</v>
      </c>
      <c r="AS149" s="1">
        <v>100</v>
      </c>
      <c r="AT149" s="1">
        <v>5</v>
      </c>
      <c r="AU149" s="1">
        <f>((AA149*(AB149-AC149))/((AA149+(AK149*(1+(AS149/AT149))))*AH149*AI149))</f>
        <v>2.1895949650722025E-4</v>
      </c>
      <c r="AV149" s="1">
        <f>((86400*AD149*AE149*(AF149-AG149))/AT149)/((AA149+(AK149*(1+(AS149/AT149))))*AH149*AI149)</f>
        <v>8.8077183982644594E-4</v>
      </c>
      <c r="AW149" s="1">
        <f>AU149+AV149</f>
        <v>1.0997313363336663E-3</v>
      </c>
      <c r="AX149" s="1">
        <f>AW149*AR149</f>
        <v>426.69575849746252</v>
      </c>
      <c r="AY149" s="1">
        <v>392000</v>
      </c>
      <c r="AZ149" s="1">
        <v>0</v>
      </c>
      <c r="BA149" s="1">
        <v>0.1</v>
      </c>
      <c r="BB149" s="1">
        <f>AY149*AZ149*BA149</f>
        <v>0</v>
      </c>
      <c r="BC149" s="1">
        <v>30000</v>
      </c>
      <c r="BD149" s="1">
        <f>BC149*W149/E149</f>
        <v>14.458092453200186</v>
      </c>
      <c r="BE149" s="1">
        <f>9325000-E149</f>
        <v>8959815.3978824727</v>
      </c>
      <c r="BF149" s="1">
        <f>AZ149*BE149</f>
        <v>0</v>
      </c>
      <c r="BG149" s="1">
        <f>AVERAGE(BF147:BF149)</f>
        <v>0</v>
      </c>
      <c r="BH149" s="1">
        <f>IF((BD149+BB149+AX149+AQ149)&lt;BG149,BD149+BB149+AX149+AQ149,BG149)</f>
        <v>0</v>
      </c>
      <c r="BI149" s="11">
        <v>2781.9098999999987</v>
      </c>
      <c r="BJ149" s="1">
        <v>24013.564926308958</v>
      </c>
      <c r="BK149" s="1">
        <v>23151.528006363653</v>
      </c>
    </row>
    <row r="150" spans="1:63">
      <c r="A150" s="8">
        <v>39962</v>
      </c>
      <c r="B150" s="7" t="s">
        <v>206</v>
      </c>
      <c r="C150" s="1">
        <v>22.344922105555554</v>
      </c>
      <c r="D150" s="1">
        <f>1*C150-19.06222222</f>
        <v>3.2826998855555551</v>
      </c>
      <c r="E150" s="1">
        <f>-9018.7*D150^3 + 50694*D150^2 + 41936*D150-0.0000001</f>
        <v>364913.47968649969</v>
      </c>
      <c r="F150" s="1">
        <f>C150-C151</f>
        <v>7.7553992063492672E-3</v>
      </c>
      <c r="G150" s="1">
        <f>-2254.7*D150^4 + 16898*D150^3 + 20968*D150^2 + 0.8449*D150-0.0000003</f>
        <v>561892.74338315963</v>
      </c>
      <c r="H150" s="1">
        <f>G150-G149</f>
        <v>-1191.3156345380703</v>
      </c>
      <c r="I150" s="1">
        <v>1016.2666666666665</v>
      </c>
      <c r="J150" s="9">
        <v>1.2999999999999999E-3</v>
      </c>
      <c r="K150" s="1">
        <v>1.1679999999999999</v>
      </c>
      <c r="L150" s="9">
        <v>2453000</v>
      </c>
      <c r="M150" s="1">
        <v>1.0291666666666666</v>
      </c>
      <c r="N150" s="1">
        <v>9.746262090061709</v>
      </c>
      <c r="O150" s="10">
        <v>7.9666666666666677</v>
      </c>
      <c r="P150" s="1">
        <f>AVERAGE(Q150:Q151)</f>
        <v>11.558824999999999</v>
      </c>
      <c r="Q150" s="1">
        <f>1.158*O150+2.676</f>
        <v>11.901400000000001</v>
      </c>
      <c r="R150" s="1">
        <f>EXP(2.3026*(((7.5*P150)/(P150+237.3)+0.7858)))</f>
        <v>13.619533369591293</v>
      </c>
      <c r="S150" s="1">
        <f>((0.622/I150)*J150*K150*L150*M150*(N150-R150))</f>
        <v>-9.0871997382909608</v>
      </c>
      <c r="T150" s="1">
        <f>IF(S150&lt;0,S150,0)</f>
        <v>-9.0871997382909608</v>
      </c>
      <c r="U150" s="9">
        <v>2258000</v>
      </c>
      <c r="V150" s="1">
        <f>(-T150)*E150/U150</f>
        <v>1.4685747019955731</v>
      </c>
      <c r="W150" s="1">
        <f>V150*3600*24/1000</f>
        <v>126.88485425241751</v>
      </c>
      <c r="X150" s="1">
        <v>0</v>
      </c>
      <c r="Y150" s="1">
        <f>X150*E150</f>
        <v>0</v>
      </c>
      <c r="Z150" s="1">
        <v>8114000</v>
      </c>
      <c r="AA150" s="1">
        <v>0.1</v>
      </c>
      <c r="AB150" s="1">
        <v>2.6</v>
      </c>
      <c r="AC150" s="1">
        <v>-0.98386666666666622</v>
      </c>
      <c r="AD150" s="1">
        <v>1.161</v>
      </c>
      <c r="AE150" s="1">
        <v>1.013E-3</v>
      </c>
      <c r="AF150" s="1">
        <v>1.0703358044385174</v>
      </c>
      <c r="AG150" s="1">
        <v>0.97445155529090033</v>
      </c>
      <c r="AH150" s="1">
        <v>999.87853608722287</v>
      </c>
      <c r="AI150" s="1">
        <v>2.4500000000000002</v>
      </c>
      <c r="AJ150" s="1">
        <v>28.356481481481481</v>
      </c>
      <c r="AK150" s="1">
        <v>6.7000000000000004E-2</v>
      </c>
      <c r="AL150" s="1">
        <v>200</v>
      </c>
      <c r="AM150" s="1">
        <v>30</v>
      </c>
      <c r="AN150" s="1">
        <f>((AA150*(AB150-AC150))/((AA150+(AK150*(1+(AL150/AM150))))*AH150*AI150))</f>
        <v>2.3839985123540709E-4</v>
      </c>
      <c r="AO150" s="1">
        <f>((86400*AD150*AE150*(AF150-AG150))/AM150)/((AA150+(AK150*(1+(AL150/AM150))))*AH150*AI150)</f>
        <v>2.1604069251546023E-4</v>
      </c>
      <c r="AP150" s="1">
        <f>AN150+AO150</f>
        <v>4.5444054375086732E-4</v>
      </c>
      <c r="AQ150" s="1">
        <f>AP150*Z150</f>
        <v>3687.3305719945374</v>
      </c>
      <c r="AR150" s="1">
        <v>388000</v>
      </c>
      <c r="AS150" s="1">
        <v>100</v>
      </c>
      <c r="AT150" s="1">
        <v>5</v>
      </c>
      <c r="AU150" s="1">
        <f>((AA150*(AB150-AC150))/((AA150+(AK150*(1+(AS150/AT150))))*AH150*AI150))</f>
        <v>9.7078992728242527E-5</v>
      </c>
      <c r="AV150" s="1">
        <f>((86400*AD150*AE150*(AF150-AG150))/AT150)/((AA150+(AK150*(1+(AS150/AT150))))*AH150*AI150)</f>
        <v>5.278446117066521E-4</v>
      </c>
      <c r="AW150" s="1">
        <f>AU150+AV150</f>
        <v>6.249236044348946E-4</v>
      </c>
      <c r="AX150" s="1">
        <f>AW150*AR150</f>
        <v>242.4703585207391</v>
      </c>
      <c r="AY150" s="1">
        <v>392000</v>
      </c>
      <c r="AZ150" s="1">
        <v>0</v>
      </c>
      <c r="BA150" s="1">
        <v>0.1</v>
      </c>
      <c r="BB150" s="1">
        <f>AY150*AZ150*BA150</f>
        <v>0</v>
      </c>
      <c r="BC150" s="1">
        <v>30000</v>
      </c>
      <c r="BD150" s="1">
        <f>BC150*W150/E150</f>
        <v>10.431364801439402</v>
      </c>
      <c r="BE150" s="1">
        <f>9325000-E150</f>
        <v>8960086.5203134995</v>
      </c>
      <c r="BF150" s="1">
        <f>AZ150*BE150</f>
        <v>0</v>
      </c>
      <c r="BG150" s="1">
        <f>AVERAGE(BF148:BF150)</f>
        <v>0</v>
      </c>
      <c r="BH150" s="1">
        <f>IF((BD150+BB150+AX150+AQ150)&lt;BG150,BD150+BB150+AX150+AQ150,BG150)</f>
        <v>0</v>
      </c>
      <c r="BI150" s="11">
        <v>2402.189100000001</v>
      </c>
      <c r="BJ150" s="1">
        <v>25441.047556022993</v>
      </c>
      <c r="BK150" s="1">
        <v>21974.427675737341</v>
      </c>
    </row>
    <row r="151" spans="1:63">
      <c r="A151" s="8">
        <v>39963</v>
      </c>
      <c r="B151" s="7" t="s">
        <v>207</v>
      </c>
      <c r="C151" s="1">
        <v>22.337166706349205</v>
      </c>
      <c r="D151" s="1">
        <f>1*C151-19.06222222</f>
        <v>3.2749444863492059</v>
      </c>
      <c r="E151" s="1">
        <f>-9018.7*D151^3 + 50694*D151^2 + 41936*D151-0.0000001</f>
        <v>364265.92128470261</v>
      </c>
      <c r="F151" s="1">
        <f>C151-C152</f>
        <v>1.269983968253996E-2</v>
      </c>
      <c r="G151" s="1">
        <f>-2254.7*D151^4 + 16898*D151^3 + 20968*D151^2 + 0.8449*D151-0.0000003</f>
        <v>559065.22253866156</v>
      </c>
      <c r="H151" s="1">
        <f>G151-G150</f>
        <v>-2827.5208444980672</v>
      </c>
      <c r="I151" s="1">
        <v>1011.9499999999999</v>
      </c>
      <c r="J151" s="9">
        <v>1.2999999999999999E-3</v>
      </c>
      <c r="K151" s="1">
        <v>1.1679999999999999</v>
      </c>
      <c r="L151" s="9">
        <v>2453000</v>
      </c>
      <c r="M151" s="1">
        <v>0.87500000000000011</v>
      </c>
      <c r="N151" s="1">
        <v>10.062810480501524</v>
      </c>
      <c r="O151" s="10">
        <v>7.3749999999999991</v>
      </c>
      <c r="P151" s="1">
        <f>AVERAGE(Q151:Q152)</f>
        <v>11.3248125</v>
      </c>
      <c r="Q151" s="1">
        <f>1.158*O151+2.676</f>
        <v>11.216249999999999</v>
      </c>
      <c r="R151" s="1">
        <f>EXP(2.3026*(((7.5*P151)/(P151+237.3)+0.7858)))</f>
        <v>13.410064285136619</v>
      </c>
      <c r="S151" s="1">
        <f>((0.622/I151)*J151*K151*L151*M151*(N151-R151))</f>
        <v>-6.7052005217790809</v>
      </c>
      <c r="T151" s="1">
        <f>IF(S151&lt;0,S151,0)</f>
        <v>-6.7052005217790809</v>
      </c>
      <c r="U151" s="9">
        <v>2258000</v>
      </c>
      <c r="V151" s="1">
        <f>(-T151)*E151/U151</f>
        <v>1.0816988686733948</v>
      </c>
      <c r="W151" s="1">
        <f>V151*3600*24/1000</f>
        <v>93.458782253381301</v>
      </c>
      <c r="X151" s="1">
        <v>0</v>
      </c>
      <c r="Y151" s="1">
        <f>X151*E151</f>
        <v>0</v>
      </c>
      <c r="Z151" s="1">
        <v>8114000</v>
      </c>
      <c r="AA151" s="1">
        <v>0.1</v>
      </c>
      <c r="AB151" s="1">
        <v>7.2</v>
      </c>
      <c r="AC151" s="1">
        <v>-0.72377000000000069</v>
      </c>
      <c r="AD151" s="1">
        <v>1.161</v>
      </c>
      <c r="AE151" s="1">
        <v>1.013E-3</v>
      </c>
      <c r="AF151" s="1">
        <v>1.0279505558462376</v>
      </c>
      <c r="AG151" s="1">
        <v>1.006106606534505</v>
      </c>
      <c r="AH151" s="1">
        <v>999.91144950751368</v>
      </c>
      <c r="AI151" s="1">
        <v>2.4500000000000002</v>
      </c>
      <c r="AJ151" s="1">
        <v>28.356481481481481</v>
      </c>
      <c r="AK151" s="1">
        <v>6.7000000000000004E-2</v>
      </c>
      <c r="AL151" s="1">
        <v>200</v>
      </c>
      <c r="AM151" s="1">
        <v>30</v>
      </c>
      <c r="AN151" s="1">
        <f>((AA151*(AB151-AC151))/((AA151+(AK151*(1+(AL151/AM151))))*AH151*AI151))</f>
        <v>5.2707413113147025E-4</v>
      </c>
      <c r="AO151" s="1">
        <f>((86400*AD151*AE151*(AF151-AG151))/AM151)/((AA151+(AK151*(1+(AL151/AM151))))*AH151*AI151)</f>
        <v>4.9215868511839144E-5</v>
      </c>
      <c r="AP151" s="1">
        <f>AN151+AO151</f>
        <v>5.7628999964330944E-4</v>
      </c>
      <c r="AQ151" s="1">
        <f>AP151*Z151</f>
        <v>4676.0170571058125</v>
      </c>
      <c r="AR151" s="1">
        <v>388000</v>
      </c>
      <c r="AS151" s="1">
        <v>100</v>
      </c>
      <c r="AT151" s="1">
        <v>5</v>
      </c>
      <c r="AU151" s="1">
        <f>((AA151*(AB151-AC151))/((AA151+(AK151*(1+(AS151/AT151))))*AH151*AI151))</f>
        <v>2.1463027547291238E-4</v>
      </c>
      <c r="AV151" s="1">
        <f>((86400*AD151*AE151*(AF151-AG151))/AT151)/((AA151+(AK151*(1+(AS151/AT151))))*AH151*AI151)</f>
        <v>1.2024739738592683E-4</v>
      </c>
      <c r="AW151" s="1">
        <f>AU151+AV151</f>
        <v>3.348776728588392E-4</v>
      </c>
      <c r="AX151" s="1">
        <f>AW151*AR151</f>
        <v>129.9325370692296</v>
      </c>
      <c r="AY151" s="1">
        <v>392000</v>
      </c>
      <c r="AZ151" s="1">
        <v>0</v>
      </c>
      <c r="BA151" s="1">
        <v>0.1</v>
      </c>
      <c r="BB151" s="1">
        <f>AY151*AZ151*BA151</f>
        <v>0</v>
      </c>
      <c r="BC151" s="1">
        <v>30000</v>
      </c>
      <c r="BD151" s="1">
        <f>BC151*W151/E151</f>
        <v>7.6970238053371904</v>
      </c>
      <c r="BE151" s="1">
        <f>9325000-E151</f>
        <v>8960734.0787152983</v>
      </c>
      <c r="BF151" s="1">
        <f>AZ151*BE151</f>
        <v>0</v>
      </c>
      <c r="BG151" s="1">
        <f>AVERAGE(BF149:BF151)</f>
        <v>0</v>
      </c>
      <c r="BH151" s="1">
        <f>IF((BD151+BB151+AX151+AQ151)&lt;BG151,BD151+BB151+AX151+AQ151,BG151)</f>
        <v>0</v>
      </c>
      <c r="BI151" s="11">
        <v>2368.8719999999985</v>
      </c>
      <c r="BJ151" s="1">
        <v>26147.216087765166</v>
      </c>
      <c r="BK151" s="1">
        <v>21044.282025520482</v>
      </c>
    </row>
    <row r="152" spans="1:63">
      <c r="A152" s="8">
        <v>39964</v>
      </c>
      <c r="B152" s="7" t="s">
        <v>208</v>
      </c>
      <c r="C152" s="1">
        <v>22.324466866666665</v>
      </c>
      <c r="D152" s="1">
        <f>1*C152-19.06222222</f>
        <v>3.2622446466666659</v>
      </c>
      <c r="E152" s="1">
        <f>-9018.7*D152^3 + 50694*D152^2 + 41936*D152-0.0000001</f>
        <v>363195.67576943338</v>
      </c>
      <c r="F152" s="1">
        <f>C152-C153</f>
        <v>1.9187194047614042E-2</v>
      </c>
      <c r="G152" s="1">
        <f>-2254.7*D152^4 + 16898*D152^3 + 20968*D152^2 + 0.8449*D152-0.0000003</f>
        <v>554445.92044426268</v>
      </c>
      <c r="H152" s="1">
        <f>G152-G151</f>
        <v>-4619.3020943988813</v>
      </c>
      <c r="I152" s="1">
        <v>1007.5833333333333</v>
      </c>
      <c r="J152" s="9">
        <v>1.2999999999999999E-3</v>
      </c>
      <c r="K152" s="1">
        <v>1.1679999999999999</v>
      </c>
      <c r="L152" s="9">
        <v>2453000</v>
      </c>
      <c r="M152" s="1">
        <v>2.7375000000000007</v>
      </c>
      <c r="N152" s="1">
        <v>8.0969010612218266</v>
      </c>
      <c r="O152" s="10">
        <v>7.5625</v>
      </c>
      <c r="P152" s="1">
        <f>AVERAGE(Q152:Q153)</f>
        <v>10.437012500000002</v>
      </c>
      <c r="Q152" s="1">
        <f>1.158*O152+2.676</f>
        <v>11.433375</v>
      </c>
      <c r="R152" s="1">
        <f>EXP(2.3026*(((7.5*P152)/(P152+237.3)+0.7858)))</f>
        <v>12.640890149465907</v>
      </c>
      <c r="S152" s="1">
        <f>((0.622/I152)*J152*K152*L152*M152*(N152-R152))</f>
        <v>-28.601220127218127</v>
      </c>
      <c r="T152" s="1">
        <f>IF(S152&lt;0,S152,0)</f>
        <v>-28.601220127218127</v>
      </c>
      <c r="U152" s="9">
        <v>2258000</v>
      </c>
      <c r="V152" s="1">
        <f>(-T152)*E152/U152</f>
        <v>4.6004603507242283</v>
      </c>
      <c r="W152" s="1">
        <f>V152*3600*24/1000</f>
        <v>397.47977430257333</v>
      </c>
      <c r="X152" s="1">
        <v>7.0000000000000001E-3</v>
      </c>
      <c r="Y152" s="1">
        <f>X152*E152</f>
        <v>2542.3697303860336</v>
      </c>
      <c r="Z152" s="1">
        <v>8114000</v>
      </c>
      <c r="AA152" s="1">
        <v>0.1</v>
      </c>
      <c r="AB152" s="1">
        <v>10.3</v>
      </c>
      <c r="AC152" s="1">
        <v>-0.11827333333333342</v>
      </c>
      <c r="AD152" s="1">
        <v>1.161</v>
      </c>
      <c r="AE152" s="1">
        <v>1.013E-3</v>
      </c>
      <c r="AF152" s="1">
        <v>1.0412196027445781</v>
      </c>
      <c r="AG152" s="1">
        <v>0.80954824113390944</v>
      </c>
      <c r="AH152" s="1">
        <v>999.90156129044635</v>
      </c>
      <c r="AI152" s="1">
        <v>2.4500000000000002</v>
      </c>
      <c r="AJ152" s="1">
        <v>28.356481481481481</v>
      </c>
      <c r="AK152" s="1">
        <v>6.7000000000000004E-2</v>
      </c>
      <c r="AL152" s="1">
        <v>200</v>
      </c>
      <c r="AM152" s="1">
        <v>30</v>
      </c>
      <c r="AN152" s="1">
        <f>((AA152*(AB152-AC152))/((AA152+(AK152*(1+(AL152/AM152))))*AH152*AI152))</f>
        <v>6.9301060841030866E-4</v>
      </c>
      <c r="AO152" s="1">
        <f>((86400*AD152*AE152*(AF152-AG152))/AM152)/((AA152+(AK152*(1+(AL152/AM152))))*AH152*AI152)</f>
        <v>5.2197612546641759E-4</v>
      </c>
      <c r="AP152" s="1">
        <f>AN152+AO152</f>
        <v>1.2149867338767262E-3</v>
      </c>
      <c r="AQ152" s="1">
        <f>AP152*Z152</f>
        <v>9858.4023586757576</v>
      </c>
      <c r="AR152" s="1">
        <v>388000</v>
      </c>
      <c r="AS152" s="1">
        <v>100</v>
      </c>
      <c r="AT152" s="1">
        <v>5</v>
      </c>
      <c r="AU152" s="1">
        <f>((AA152*(AB152-AC152))/((AA152+(AK152*(1+(AS152/AT152))))*AH152*AI152))</f>
        <v>2.822014001511564E-4</v>
      </c>
      <c r="AV152" s="1">
        <f>((86400*AD152*AE152*(AF152-AG152))/AT152)/((AA152+(AK152*(1+(AS152/AT152))))*AH152*AI152)</f>
        <v>1.2753258752271725E-3</v>
      </c>
      <c r="AW152" s="1">
        <f>AU152+AV152</f>
        <v>1.557527275378329E-3</v>
      </c>
      <c r="AX152" s="1">
        <f>AW152*AR152</f>
        <v>604.32058284679169</v>
      </c>
      <c r="AY152" s="1">
        <v>392000</v>
      </c>
      <c r="AZ152" s="1">
        <v>7.0000000000000001E-3</v>
      </c>
      <c r="BA152" s="1">
        <v>0.1</v>
      </c>
      <c r="BB152" s="1">
        <f>AY152*AZ152*BA152</f>
        <v>274.40000000000003</v>
      </c>
      <c r="BC152" s="1">
        <v>30000</v>
      </c>
      <c r="BD152" s="1">
        <f>BC152*W152/E152</f>
        <v>32.831870048604692</v>
      </c>
      <c r="BE152" s="1">
        <f>9325000-E152</f>
        <v>8961804.3242305666</v>
      </c>
      <c r="BF152" s="1">
        <f>AZ152*BE152</f>
        <v>62732.630269613968</v>
      </c>
      <c r="BG152" s="1">
        <f>AVERAGE(BF150:BF152)</f>
        <v>20910.876756537989</v>
      </c>
      <c r="BH152" s="1">
        <f>IF((BD152+BB152+AX152+AQ152)&lt;BG152,BD152+BB152+AX152+AQ152,BG152)</f>
        <v>10769.954811571153</v>
      </c>
      <c r="BI152" s="11">
        <v>3673.3328999999999</v>
      </c>
      <c r="BJ152" s="1">
        <v>30411.220077951493</v>
      </c>
      <c r="BK152" s="1">
        <v>19973.695127469149</v>
      </c>
    </row>
    <row r="153" spans="1:63">
      <c r="A153" s="8">
        <v>39965</v>
      </c>
      <c r="B153" s="7" t="s">
        <v>209</v>
      </c>
      <c r="C153" s="1">
        <v>22.305279672619051</v>
      </c>
      <c r="D153" s="1">
        <f>1*C153-19.06222222</f>
        <v>3.2430574526190519</v>
      </c>
      <c r="E153" s="1">
        <f>-9018.7*D153^3 + 50694*D153^2 + 41936*D153-0.0000001</f>
        <v>361555.7754156132</v>
      </c>
      <c r="F153" s="1">
        <f>C153-C154</f>
        <v>2.2070613023089436E-2</v>
      </c>
      <c r="G153" s="1">
        <f>-2254.7*D153^4 + 16898*D153^3 + 20968*D153^2 + 0.8449*D153-0.0000003</f>
        <v>547492.95297111897</v>
      </c>
      <c r="H153" s="1">
        <f>G153-G152</f>
        <v>-6952.9674731437117</v>
      </c>
      <c r="I153" s="1">
        <v>1022.1083333333332</v>
      </c>
      <c r="J153" s="9">
        <v>1.2999999999999999E-3</v>
      </c>
      <c r="K153" s="1">
        <v>1.1679999999999999</v>
      </c>
      <c r="L153" s="9">
        <v>2453000</v>
      </c>
      <c r="M153" s="1">
        <v>3.8708333333333336</v>
      </c>
      <c r="N153" s="1">
        <v>6.3250608266836075</v>
      </c>
      <c r="O153" s="10">
        <v>5.8416666666666677</v>
      </c>
      <c r="P153" s="1">
        <f>AVERAGE(Q153:Q154)</f>
        <v>8.3405500000000004</v>
      </c>
      <c r="Q153" s="1">
        <f>1.158*O153+2.676</f>
        <v>9.4406500000000015</v>
      </c>
      <c r="R153" s="1">
        <f>EXP(2.3026*(((7.5*P153)/(P153+237.3)+0.7858)))</f>
        <v>10.976500375374354</v>
      </c>
      <c r="S153" s="1">
        <f>((0.622/I153)*J153*K153*L153*M153*(N153-R153))</f>
        <v>-40.810230925891297</v>
      </c>
      <c r="T153" s="1">
        <f>IF(S153&lt;0,S153,0)</f>
        <v>-40.810230925891297</v>
      </c>
      <c r="U153" s="9">
        <v>2258000</v>
      </c>
      <c r="V153" s="1">
        <f>(-T153)*E153/U153</f>
        <v>6.5346212078391792</v>
      </c>
      <c r="W153" s="1">
        <f>V153*3600*24/1000</f>
        <v>564.591272357305</v>
      </c>
      <c r="X153" s="1">
        <v>2.0000000000000001E-4</v>
      </c>
      <c r="Y153" s="1">
        <f>X153*E153</f>
        <v>72.311155083122642</v>
      </c>
      <c r="Z153" s="1">
        <v>8114000</v>
      </c>
      <c r="AA153" s="1">
        <v>0.1</v>
      </c>
      <c r="AB153" s="1">
        <v>10.5</v>
      </c>
      <c r="AC153" s="1">
        <v>-0.67562333333333324</v>
      </c>
      <c r="AD153" s="1">
        <v>1.161</v>
      </c>
      <c r="AE153" s="1">
        <v>1.013E-3</v>
      </c>
      <c r="AF153" s="1">
        <v>0.9249083815097181</v>
      </c>
      <c r="AG153" s="1">
        <v>0.63240610585726975</v>
      </c>
      <c r="AH153" s="1">
        <v>999.97304486996916</v>
      </c>
      <c r="AI153" s="1">
        <v>2.4500000000000002</v>
      </c>
      <c r="AJ153" s="1">
        <v>28.356481481481481</v>
      </c>
      <c r="AK153" s="1">
        <v>6.7000000000000004E-2</v>
      </c>
      <c r="AL153" s="1">
        <v>200</v>
      </c>
      <c r="AM153" s="1">
        <v>30</v>
      </c>
      <c r="AN153" s="1">
        <f>((AA153*(AB153-AC153))/((AA153+(AK153*(1+(AL153/AM153))))*AH153*AI153))</f>
        <v>7.4333544869139353E-4</v>
      </c>
      <c r="AO153" s="1">
        <f>((86400*AD153*AE153*(AF153-AG153))/AM153)/((AA153+(AK153*(1+(AL153/AM153))))*AH153*AI153)</f>
        <v>6.5898645876430115E-4</v>
      </c>
      <c r="AP153" s="1">
        <f>AN153+AO153</f>
        <v>1.4023219074556946E-3</v>
      </c>
      <c r="AQ153" s="1">
        <f>AP153*Z153</f>
        <v>11378.439957095507</v>
      </c>
      <c r="AR153" s="1">
        <v>388000</v>
      </c>
      <c r="AS153" s="1">
        <v>100</v>
      </c>
      <c r="AT153" s="1">
        <v>5</v>
      </c>
      <c r="AU153" s="1">
        <f>((AA153*(AB153-AC153))/((AA153+(AK153*(1+(AS153/AT153))))*AH153*AI153))</f>
        <v>3.0269421832356897E-4</v>
      </c>
      <c r="AV153" s="1">
        <f>((86400*AD153*AE153*(AF153-AG153))/AT153)/((AA153+(AK153*(1+(AS153/AT153))))*AH153*AI153)</f>
        <v>1.6100783949370651E-3</v>
      </c>
      <c r="AW153" s="1">
        <f>AU153+AV153</f>
        <v>1.912772613260634E-3</v>
      </c>
      <c r="AX153" s="1">
        <f>AW153*AR153</f>
        <v>742.15577394512593</v>
      </c>
      <c r="AY153" s="1">
        <v>392000</v>
      </c>
      <c r="AZ153" s="1">
        <v>2.0000000000000001E-4</v>
      </c>
      <c r="BA153" s="1">
        <v>0.1</v>
      </c>
      <c r="BB153" s="1">
        <f>AY153*AZ153*BA153</f>
        <v>7.8400000000000007</v>
      </c>
      <c r="BC153" s="1">
        <v>30000</v>
      </c>
      <c r="BD153" s="1">
        <f>BC153*W153/E153</f>
        <v>46.846819557090448</v>
      </c>
      <c r="BE153" s="1">
        <f>9325000-E153</f>
        <v>8963444.2245843876</v>
      </c>
      <c r="BF153" s="1">
        <f>AZ153*BE153</f>
        <v>1792.6888449168775</v>
      </c>
      <c r="BG153" s="1">
        <f>AVERAGE(BF151:BF153)</f>
        <v>21508.439704843615</v>
      </c>
      <c r="BH153" s="1">
        <f>IF((BD153+BB153+AX153+AQ153)&lt;BG153,BD153+BB153+AX153+AQ153,BG153)</f>
        <v>12175.282550597723</v>
      </c>
      <c r="BI153" s="11">
        <v>2597.0498999999977</v>
      </c>
      <c r="BJ153" s="1">
        <v>29364.182312774399</v>
      </c>
      <c r="BK153" s="1">
        <v>20306.445056904871</v>
      </c>
    </row>
    <row r="154" spans="1:63">
      <c r="A154" s="8">
        <v>39966</v>
      </c>
      <c r="B154" s="7" t="s">
        <v>210</v>
      </c>
      <c r="C154" s="1">
        <v>22.283209059595961</v>
      </c>
      <c r="D154" s="1">
        <f>1*C154-19.06222222</f>
        <v>3.2209868395959624</v>
      </c>
      <c r="E154" s="1">
        <f>-9018.7*D154^3 + 50694*D154^2 + 41936*D154-0.0000001</f>
        <v>359635.71967680613</v>
      </c>
      <c r="F154" s="1">
        <f>C154-C155</f>
        <v>3.9699316498342796E-3</v>
      </c>
      <c r="G154" s="1">
        <f>-2254.7*D154^4 + 16898*D154^3 + 20968*D154^2 + 0.8449*D154-0.0000003</f>
        <v>539534.37378413009</v>
      </c>
      <c r="H154" s="1">
        <f>G154-G153</f>
        <v>-7958.5791869888781</v>
      </c>
      <c r="I154" s="1">
        <v>1030.0583333333334</v>
      </c>
      <c r="J154" s="9">
        <v>1.2999999999999999E-3</v>
      </c>
      <c r="K154" s="1">
        <v>1.1679999999999999</v>
      </c>
      <c r="L154" s="9">
        <v>2453000</v>
      </c>
      <c r="M154" s="1">
        <v>0.95833333333333348</v>
      </c>
      <c r="N154" s="1">
        <v>6.7199615377277997</v>
      </c>
      <c r="O154" s="10">
        <v>3.941666666666666</v>
      </c>
      <c r="P154" s="1">
        <f>AVERAGE(Q154:Q155)</f>
        <v>6.5094624999999997</v>
      </c>
      <c r="Q154" s="1">
        <f>1.158*O154+2.676</f>
        <v>7.2404499999999992</v>
      </c>
      <c r="R154" s="1">
        <f>EXP(2.3026*(((7.5*P154)/(P154+237.3)+0.7858)))</f>
        <v>9.6838641576751847</v>
      </c>
      <c r="S154" s="1">
        <f>((0.622/I154)*J154*K154*L154*M154*(N154-R154))</f>
        <v>-6.3884107668356069</v>
      </c>
      <c r="T154" s="1">
        <f>IF(S154&lt;0,S154,0)</f>
        <v>-6.3884107668356069</v>
      </c>
      <c r="U154" s="9">
        <v>2258000</v>
      </c>
      <c r="V154" s="1">
        <f>(-T154)*E154/U154</f>
        <v>1.017493668610266</v>
      </c>
      <c r="W154" s="1">
        <f>V154*3600*24/1000</f>
        <v>87.911452967926976</v>
      </c>
      <c r="X154" s="1">
        <v>0</v>
      </c>
      <c r="Y154" s="1">
        <f>X154*E154</f>
        <v>0</v>
      </c>
      <c r="Z154" s="1">
        <v>8114000</v>
      </c>
      <c r="AA154" s="1">
        <v>0.1</v>
      </c>
      <c r="AB154" s="1">
        <v>10.3</v>
      </c>
      <c r="AC154" s="1">
        <v>-1.1246433333333341</v>
      </c>
      <c r="AD154" s="1">
        <v>1.161</v>
      </c>
      <c r="AE154" s="1">
        <v>1.013E-3</v>
      </c>
      <c r="AF154" s="1">
        <v>0.80992809237890784</v>
      </c>
      <c r="AG154" s="1">
        <v>0.6719028466360023</v>
      </c>
      <c r="AH154" s="1">
        <v>999.99998409281977</v>
      </c>
      <c r="AI154" s="1">
        <v>2.4500000000000002</v>
      </c>
      <c r="AJ154" s="1">
        <v>28.356481481481481</v>
      </c>
      <c r="AK154" s="1">
        <v>6.7000000000000004E-2</v>
      </c>
      <c r="AL154" s="1">
        <v>200</v>
      </c>
      <c r="AM154" s="1">
        <v>30</v>
      </c>
      <c r="AN154" s="1">
        <f>((AA154*(AB154-AC154))/((AA154+(AK154*(1+(AL154/AM154))))*AH154*AI154))</f>
        <v>7.5987829474224511E-4</v>
      </c>
      <c r="AO154" s="1">
        <f>((86400*AD154*AE154*(AF154-AG154))/AM154)/((AA154+(AK154*(1+(AL154/AM154))))*AH154*AI154)</f>
        <v>3.1095251277833572E-4</v>
      </c>
      <c r="AP154" s="1">
        <f>AN154+AO154</f>
        <v>1.0708308075205808E-3</v>
      </c>
      <c r="AQ154" s="1">
        <f>AP154*Z154</f>
        <v>8688.7211722219927</v>
      </c>
      <c r="AR154" s="1">
        <v>388000</v>
      </c>
      <c r="AS154" s="1">
        <v>100</v>
      </c>
      <c r="AT154" s="1">
        <v>5</v>
      </c>
      <c r="AU154" s="1">
        <f>((AA154*(AB154-AC154))/((AA154+(AK154*(1+(AS154/AT154))))*AH154*AI154))</f>
        <v>3.0943064380014885E-4</v>
      </c>
      <c r="AV154" s="1">
        <f>((86400*AD154*AE154*(AF154-AG154))/AT154)/((AA154+(AK154*(1+(AS154/AT154))))*AH154*AI154)</f>
        <v>7.597393178831001E-4</v>
      </c>
      <c r="AW154" s="1">
        <f>AU154+AV154</f>
        <v>1.0691699616832489E-3</v>
      </c>
      <c r="AX154" s="1">
        <f>AW154*AR154</f>
        <v>414.83794513310056</v>
      </c>
      <c r="AY154" s="1">
        <v>392000</v>
      </c>
      <c r="AZ154" s="1">
        <v>0</v>
      </c>
      <c r="BA154" s="1">
        <v>0.1</v>
      </c>
      <c r="BB154" s="1">
        <f>AY154*AZ154*BA154</f>
        <v>0</v>
      </c>
      <c r="BC154" s="1">
        <v>30000</v>
      </c>
      <c r="BD154" s="1">
        <f>BC154*W154/E154</f>
        <v>7.3333749812391034</v>
      </c>
      <c r="BE154" s="1">
        <f>9325000-E154</f>
        <v>8965364.2803231943</v>
      </c>
      <c r="BF154" s="1">
        <f>AZ154*BE154</f>
        <v>0</v>
      </c>
      <c r="BG154" s="1">
        <f>AVERAGE(BF152:BF154)</f>
        <v>21508.439704843615</v>
      </c>
      <c r="BH154" s="1">
        <f>IF((BD154+BB154+AX154+AQ154)&lt;BG154,BD154+BB154+AX154+AQ154,BG154)</f>
        <v>9110.892492336332</v>
      </c>
      <c r="BI154" s="11">
        <v>2082.2994000000035</v>
      </c>
      <c r="BJ154" s="1">
        <v>30259.412190925825</v>
      </c>
      <c r="BK154" s="1">
        <v>20306.445056904871</v>
      </c>
    </row>
    <row r="155" spans="1:63">
      <c r="A155" s="8">
        <v>39967</v>
      </c>
      <c r="B155" s="7" t="s">
        <v>211</v>
      </c>
      <c r="C155" s="1">
        <v>22.279239127946127</v>
      </c>
      <c r="D155" s="1">
        <f>1*C155-19.06222222</f>
        <v>3.2170169079461282</v>
      </c>
      <c r="E155" s="1">
        <f>-9018.7*D155^3 + 50694*D155^2 + 41936*D155-0.0000001</f>
        <v>359286.56598640617</v>
      </c>
      <c r="F155" s="1">
        <f>C155-C156</f>
        <v>1.2985952080306618E-3</v>
      </c>
      <c r="G155" s="1">
        <f>-2254.7*D155^4 + 16898*D155^3 + 20968*D155^2 + 0.8449*D155-0.0000003</f>
        <v>538107.34712434467</v>
      </c>
      <c r="H155" s="1">
        <f>G155-G154</f>
        <v>-1427.0266597854206</v>
      </c>
      <c r="I155" s="1">
        <v>1032.9583333333335</v>
      </c>
      <c r="J155" s="9">
        <v>1.2999999999999999E-3</v>
      </c>
      <c r="K155" s="1">
        <v>1.1679999999999999</v>
      </c>
      <c r="L155" s="9">
        <v>2453000</v>
      </c>
      <c r="M155" s="1">
        <v>0.67083333333333339</v>
      </c>
      <c r="N155" s="1">
        <v>6.4447661235334355</v>
      </c>
      <c r="O155" s="10">
        <v>2.6791666666666667</v>
      </c>
      <c r="P155" s="1">
        <f>AVERAGE(Q155:Q156)</f>
        <v>6.087275</v>
      </c>
      <c r="Q155" s="1">
        <f>1.158*O155+2.676</f>
        <v>5.7784750000000003</v>
      </c>
      <c r="R155" s="1">
        <f>EXP(2.3026*(((7.5*P155)/(P155+237.3)+0.7858)))</f>
        <v>9.4055935867294025</v>
      </c>
      <c r="S155" s="1">
        <f>((0.622/I155)*J155*K155*L155*M155*(N155-R155))</f>
        <v>-4.4547061246649893</v>
      </c>
      <c r="T155" s="1">
        <f>IF(S155&lt;0,S155,0)</f>
        <v>-4.4547061246649893</v>
      </c>
      <c r="U155" s="9">
        <v>2258000</v>
      </c>
      <c r="V155" s="1">
        <f>(-T155)*E155/U155</f>
        <v>0.70882022409632217</v>
      </c>
      <c r="W155" s="1">
        <f>V155*3600*24/1000</f>
        <v>61.242067361922238</v>
      </c>
      <c r="X155" s="1">
        <v>0</v>
      </c>
      <c r="Y155" s="1">
        <f>X155*E155</f>
        <v>0</v>
      </c>
      <c r="Z155" s="1">
        <v>8114000</v>
      </c>
      <c r="AA155" s="1">
        <v>0.1</v>
      </c>
      <c r="AB155" s="1">
        <v>10</v>
      </c>
      <c r="AC155" s="1">
        <v>-1.1691266666666666</v>
      </c>
      <c r="AD155" s="1">
        <v>1.161</v>
      </c>
      <c r="AE155" s="1">
        <v>1.013E-3</v>
      </c>
      <c r="AF155" s="1">
        <v>0.74068444023039437</v>
      </c>
      <c r="AG155" s="1">
        <v>0.64439546300044315</v>
      </c>
      <c r="AH155" s="1">
        <v>999.98617346537037</v>
      </c>
      <c r="AI155" s="1">
        <v>2.4500000000000002</v>
      </c>
      <c r="AJ155" s="1">
        <v>28.356481481481481</v>
      </c>
      <c r="AK155" s="1">
        <v>6.7000000000000004E-2</v>
      </c>
      <c r="AL155" s="1">
        <v>200</v>
      </c>
      <c r="AM155" s="1">
        <v>30</v>
      </c>
      <c r="AN155" s="1">
        <f>((AA155*(AB155-AC155))/((AA155+(AK155*(1+(AL155/AM155))))*AH155*AI155))</f>
        <v>7.428935759703734E-4</v>
      </c>
      <c r="AO155" s="1">
        <f>((86400*AD155*AE155*(AF155-AG155))/AM155)/((AA155+(AK155*(1+(AL155/AM155))))*AH155*AI155)</f>
        <v>2.1692924924857391E-4</v>
      </c>
      <c r="AP155" s="1">
        <f>AN155+AO155</f>
        <v>9.5982282521894736E-4</v>
      </c>
      <c r="AQ155" s="1">
        <f>AP155*Z155</f>
        <v>7788.0024038265392</v>
      </c>
      <c r="AR155" s="1">
        <v>388000</v>
      </c>
      <c r="AS155" s="1">
        <v>100</v>
      </c>
      <c r="AT155" s="1">
        <v>5</v>
      </c>
      <c r="AU155" s="1">
        <f>((AA155*(AB155-AC155))/((AA155+(AK155*(1+(AS155/AT155))))*AH155*AI155))</f>
        <v>3.0251428298196364E-4</v>
      </c>
      <c r="AV155" s="1">
        <f>((86400*AD155*AE155*(AF155-AG155))/AT155)/((AA155+(AK155*(1+(AS155/AT155))))*AH155*AI155)</f>
        <v>5.300155910638681E-4</v>
      </c>
      <c r="AW155" s="1">
        <f>AU155+AV155</f>
        <v>8.3252987404583173E-4</v>
      </c>
      <c r="AX155" s="1">
        <f>AW155*AR155</f>
        <v>323.02159112978273</v>
      </c>
      <c r="AY155" s="1">
        <v>392000</v>
      </c>
      <c r="AZ155" s="1">
        <v>0</v>
      </c>
      <c r="BA155" s="1">
        <v>0.1</v>
      </c>
      <c r="BB155" s="1">
        <f>AY155*AZ155*BA155</f>
        <v>0</v>
      </c>
      <c r="BC155" s="1">
        <v>30000</v>
      </c>
      <c r="BD155" s="1">
        <f>BC155*W155/E155</f>
        <v>5.1136396258333274</v>
      </c>
      <c r="BE155" s="1">
        <f>9325000-E155</f>
        <v>8965713.4340135939</v>
      </c>
      <c r="BF155" s="1">
        <f>AZ155*BE155</f>
        <v>0</v>
      </c>
      <c r="BG155" s="1">
        <f>AVERAGE(BF153:BF155)</f>
        <v>597.56294830562581</v>
      </c>
      <c r="BH155" s="1">
        <f>IF((BD155+BB155+AX155+AQ155)&lt;BG155,BD155+BB155+AX155+AQ155,BG155)</f>
        <v>597.56294830562581</v>
      </c>
      <c r="BI155" s="11">
        <v>1814.1723000000006</v>
      </c>
      <c r="BJ155" s="1">
        <v>23486.40194932837</v>
      </c>
      <c r="BK155" s="1">
        <v>20306.445056904871</v>
      </c>
    </row>
    <row r="156" spans="1:63">
      <c r="A156" s="8">
        <v>39968</v>
      </c>
      <c r="B156" s="7" t="s">
        <v>212</v>
      </c>
      <c r="C156" s="1">
        <v>22.277940532738096</v>
      </c>
      <c r="D156" s="1">
        <f>1*C156-19.06222222</f>
        <v>3.2157183127380975</v>
      </c>
      <c r="E156" s="1">
        <f>-9018.7*D156^3 + 50694*D156^2 + 41936*D156-0.0000001</f>
        <v>359172.10629387025</v>
      </c>
      <c r="F156" s="1">
        <f>C156-C157</f>
        <v>1.0626318452381156E-2</v>
      </c>
      <c r="G156" s="1">
        <f>-2254.7*D156^4 + 16898*D156^3 + 20968*D156^2 + 0.8449*D156-0.0000003</f>
        <v>537640.85684027313</v>
      </c>
      <c r="H156" s="1">
        <f>G156-G155</f>
        <v>-466.49028407153673</v>
      </c>
      <c r="I156" s="1">
        <v>1030.1166666666668</v>
      </c>
      <c r="J156" s="9">
        <v>1.2999999999999999E-3</v>
      </c>
      <c r="K156" s="1">
        <v>1.1679999999999999</v>
      </c>
      <c r="L156" s="9">
        <v>2453000</v>
      </c>
      <c r="M156" s="1">
        <v>0.79999999999999993</v>
      </c>
      <c r="N156" s="1">
        <v>6.6454502660683215</v>
      </c>
      <c r="O156" s="10">
        <v>3.212499999999999</v>
      </c>
      <c r="P156" s="1">
        <f>AVERAGE(Q156:Q157)</f>
        <v>6.1620624999999993</v>
      </c>
      <c r="Q156" s="1">
        <f>1.158*O156+2.676</f>
        <v>6.3960749999999988</v>
      </c>
      <c r="R156" s="1">
        <f>EXP(2.3026*(((7.5*P156)/(P156+237.3)+0.7858)))</f>
        <v>9.4543674526475776</v>
      </c>
      <c r="S156" s="1">
        <f>((0.622/I156)*J156*K156*L156*M156*(N156-R156))</f>
        <v>-5.0537835388783021</v>
      </c>
      <c r="T156" s="1">
        <f>IF(S156&lt;0,S156,0)</f>
        <v>-5.0537835388783021</v>
      </c>
      <c r="U156" s="9">
        <v>2258000</v>
      </c>
      <c r="V156" s="1">
        <f>(-T156)*E156/U156</f>
        <v>0.80388754579814414</v>
      </c>
      <c r="W156" s="1">
        <f>V156*3600*24/1000</f>
        <v>69.455883956959667</v>
      </c>
      <c r="X156" s="1">
        <v>0</v>
      </c>
      <c r="Y156" s="1">
        <f>X156*E156</f>
        <v>0</v>
      </c>
      <c r="Z156" s="1">
        <v>8114000</v>
      </c>
      <c r="AA156" s="1">
        <v>0.1</v>
      </c>
      <c r="AB156" s="1">
        <v>6.2</v>
      </c>
      <c r="AC156" s="1">
        <v>-0.35482000000000041</v>
      </c>
      <c r="AD156" s="1">
        <v>1.161</v>
      </c>
      <c r="AE156" s="1">
        <v>1.013E-3</v>
      </c>
      <c r="AF156" s="1">
        <v>0.76927086296409375</v>
      </c>
      <c r="AG156" s="1">
        <v>0.66445770788523595</v>
      </c>
      <c r="AH156" s="1">
        <v>999.99518201217768</v>
      </c>
      <c r="AI156" s="1">
        <v>2.4500000000000002</v>
      </c>
      <c r="AJ156" s="1">
        <v>28.356481481481481</v>
      </c>
      <c r="AK156" s="1">
        <v>6.7000000000000004E-2</v>
      </c>
      <c r="AL156" s="1">
        <v>200</v>
      </c>
      <c r="AM156" s="1">
        <v>30</v>
      </c>
      <c r="AN156" s="1">
        <f>((AA156*(AB156-AC156))/((AA156+(AK156*(1+(AL156/AM156))))*AH156*AI156))</f>
        <v>4.3597766838309457E-4</v>
      </c>
      <c r="AO156" s="1">
        <f>((86400*AD156*AE156*(AF156-AG156))/AM156)/((AA156+(AK156*(1+(AL156/AM156))))*AH156*AI156)</f>
        <v>2.3613122569227188E-4</v>
      </c>
      <c r="AP156" s="1">
        <f>AN156+AO156</f>
        <v>6.7210889407536651E-4</v>
      </c>
      <c r="AQ156" s="1">
        <f>AP156*Z156</f>
        <v>5453.4915665275239</v>
      </c>
      <c r="AR156" s="1">
        <v>388000</v>
      </c>
      <c r="AS156" s="1">
        <v>100</v>
      </c>
      <c r="AT156" s="1">
        <v>5</v>
      </c>
      <c r="AU156" s="1">
        <f>((AA156*(AB156-AC156))/((AA156+(AK156*(1+(AS156/AT156))))*AH156*AI156))</f>
        <v>1.7753481253998606E-4</v>
      </c>
      <c r="AV156" s="1">
        <f>((86400*AD156*AE156*(AF156-AG156))/AT156)/((AA156+(AK156*(1+(AS156/AT156))))*AH156*AI156)</f>
        <v>5.7693110351622091E-4</v>
      </c>
      <c r="AW156" s="1">
        <f>AU156+AV156</f>
        <v>7.5446591605620697E-4</v>
      </c>
      <c r="AX156" s="1">
        <f>AW156*AR156</f>
        <v>292.73277542980833</v>
      </c>
      <c r="AY156" s="1">
        <v>392000</v>
      </c>
      <c r="AZ156" s="1">
        <v>0</v>
      </c>
      <c r="BA156" s="1">
        <v>0.1</v>
      </c>
      <c r="BB156" s="1">
        <f>AY156*AZ156*BA156</f>
        <v>0</v>
      </c>
      <c r="BC156" s="1">
        <v>30000</v>
      </c>
      <c r="BD156" s="1">
        <f>BC156*W156/E156</f>
        <v>5.8013316797044121</v>
      </c>
      <c r="BE156" s="1">
        <f>9325000-E156</f>
        <v>8965827.8937061299</v>
      </c>
      <c r="BF156" s="1">
        <f>AZ156*BE156</f>
        <v>0</v>
      </c>
      <c r="BG156" s="1">
        <f>AVERAGE(BF154:BF156)</f>
        <v>0</v>
      </c>
      <c r="BH156" s="1">
        <f>IF((BD156+BB156+AX156+AQ156)&lt;BG156,BD156+BB156+AX156+AQ156,BG156)</f>
        <v>0</v>
      </c>
      <c r="BI156" s="11">
        <v>1664.6301000000001</v>
      </c>
      <c r="BJ156" s="1">
        <v>22368.109557019448</v>
      </c>
      <c r="BK156" s="1">
        <v>20306.445056904871</v>
      </c>
    </row>
    <row r="157" spans="1:63">
      <c r="A157" s="8">
        <v>39969</v>
      </c>
      <c r="B157" s="7" t="s">
        <v>213</v>
      </c>
      <c r="C157" s="1">
        <v>22.267314214285715</v>
      </c>
      <c r="D157" s="1">
        <f>1*C157-19.06222222</f>
        <v>3.2050919942857163</v>
      </c>
      <c r="E157" s="1">
        <f>-9018.7*D157^3 + 50694*D157^2 + 41936*D157-0.0000001</f>
        <v>358230.89965295454</v>
      </c>
      <c r="F157" s="1">
        <f>C157-C158</f>
        <v>1.4903073544971335E-2</v>
      </c>
      <c r="G157" s="1">
        <f>-2254.7*D157^4 + 16898*D157^3 + 20968*D157^2 + 0.8449*D157-0.0000003</f>
        <v>533829.1993904782</v>
      </c>
      <c r="H157" s="1">
        <f>G157-G156</f>
        <v>-3811.6574497949332</v>
      </c>
      <c r="I157" s="1">
        <v>1021.8541666666665</v>
      </c>
      <c r="J157" s="9">
        <v>1.2999999999999999E-3</v>
      </c>
      <c r="K157" s="1">
        <v>1.1679999999999999</v>
      </c>
      <c r="L157" s="9">
        <v>2453000</v>
      </c>
      <c r="M157" s="1">
        <v>0.76249999999999984</v>
      </c>
      <c r="N157" s="1">
        <v>7.0680803177634743</v>
      </c>
      <c r="O157" s="10">
        <v>2.8083333333333331</v>
      </c>
      <c r="P157" s="1">
        <f>AVERAGE(Q157:Q158)</f>
        <v>9.7590999999999983</v>
      </c>
      <c r="Q157" s="1">
        <f>1.158*O157+2.676</f>
        <v>5.9280499999999998</v>
      </c>
      <c r="R157" s="1">
        <f>EXP(2.3026*(((7.5*P157)/(P157+237.3)+0.7858)))</f>
        <v>12.079948050221486</v>
      </c>
      <c r="S157" s="1">
        <f>((0.622/I157)*J157*K157*L157*M157*(N157-R157))</f>
        <v>-8.6641239540094404</v>
      </c>
      <c r="T157" s="1">
        <f>IF(S157&lt;0,S157,0)</f>
        <v>-8.6641239540094404</v>
      </c>
      <c r="U157" s="9">
        <v>2258000</v>
      </c>
      <c r="V157" s="1">
        <f>(-T157)*E157/U157</f>
        <v>1.3745601943089085</v>
      </c>
      <c r="W157" s="1">
        <f>V157*3600*24/1000</f>
        <v>118.76200078828968</v>
      </c>
      <c r="X157" s="1">
        <v>0</v>
      </c>
      <c r="Y157" s="1">
        <f>X157*E157</f>
        <v>0</v>
      </c>
      <c r="Z157" s="1">
        <v>8114000</v>
      </c>
      <c r="AA157" s="1">
        <v>0.1</v>
      </c>
      <c r="AB157" s="1">
        <v>7.6</v>
      </c>
      <c r="AC157" s="1">
        <v>-0.17688666666666655</v>
      </c>
      <c r="AD157" s="1">
        <v>1.161</v>
      </c>
      <c r="AE157" s="1">
        <v>1.013E-3</v>
      </c>
      <c r="AF157" s="1">
        <v>0.74752024058000111</v>
      </c>
      <c r="AG157" s="1">
        <v>0.70671809411500941</v>
      </c>
      <c r="AH157" s="1">
        <v>999.98878652070835</v>
      </c>
      <c r="AI157" s="1">
        <v>2.4500000000000002</v>
      </c>
      <c r="AJ157" s="1">
        <v>28.356481481481481</v>
      </c>
      <c r="AK157" s="1">
        <v>6.7000000000000004E-2</v>
      </c>
      <c r="AL157" s="1">
        <v>200</v>
      </c>
      <c r="AM157" s="1">
        <v>30</v>
      </c>
      <c r="AN157" s="1">
        <f>((AA157*(AB157-AC157))/((AA157+(AK157*(1+(AL157/AM157))))*AH157*AI157))</f>
        <v>5.1726372359313258E-4</v>
      </c>
      <c r="AO157" s="1">
        <f>((86400*AD157*AE157*(AF157-AG157))/AM157)/((AA157+(AK157*(1+(AL157/AM157))))*AH157*AI157)</f>
        <v>9.192283609330843E-5</v>
      </c>
      <c r="AP157" s="1">
        <f>AN157+AO157</f>
        <v>6.0918655968644102E-4</v>
      </c>
      <c r="AQ157" s="1">
        <f>AP157*Z157</f>
        <v>4942.9397452957828</v>
      </c>
      <c r="AR157" s="1">
        <v>388000</v>
      </c>
      <c r="AS157" s="1">
        <v>100</v>
      </c>
      <c r="AT157" s="1">
        <v>5</v>
      </c>
      <c r="AU157" s="1">
        <f>((AA157*(AB157-AC157))/((AA157+(AK157*(1+(AS157/AT157))))*AH157*AI157))</f>
        <v>2.1063537162905487E-4</v>
      </c>
      <c r="AV157" s="1">
        <f>((86400*AD157*AE157*(AF157-AG157))/AT157)/((AA157+(AK157*(1+(AS157/AT157))))*AH157*AI157)</f>
        <v>2.245918264734981E-4</v>
      </c>
      <c r="AW157" s="1">
        <f>AU157+AV157</f>
        <v>4.3522719810255297E-4</v>
      </c>
      <c r="AX157" s="1">
        <f>AW157*AR157</f>
        <v>168.86815286379056</v>
      </c>
      <c r="AY157" s="1">
        <v>392000</v>
      </c>
      <c r="AZ157" s="1">
        <v>0</v>
      </c>
      <c r="BA157" s="1">
        <v>0.1</v>
      </c>
      <c r="BB157" s="1">
        <f>AY157*AZ157*BA157</f>
        <v>0</v>
      </c>
      <c r="BC157" s="1">
        <v>30000</v>
      </c>
      <c r="BD157" s="1">
        <f>BC157*W157/E157</f>
        <v>9.945708276701712</v>
      </c>
      <c r="BE157" s="1">
        <f>9325000-E157</f>
        <v>8966769.1003470458</v>
      </c>
      <c r="BF157" s="1">
        <f>AZ157*BE157</f>
        <v>0</v>
      </c>
      <c r="BG157" s="1">
        <f>AVERAGE(BF155:BF157)</f>
        <v>0</v>
      </c>
      <c r="BH157" s="1">
        <f>IF((BD157+BB157+AX157+AQ157)&lt;BG157,BD157+BB157+AX157+AQ157,BG157)</f>
        <v>0</v>
      </c>
      <c r="BI157" s="11">
        <v>1555.1856000000018</v>
      </c>
      <c r="BJ157" s="1">
        <v>25554.526105911515</v>
      </c>
      <c r="BK157" s="1">
        <v>20306.445056904871</v>
      </c>
    </row>
    <row r="158" spans="1:63">
      <c r="A158" s="8">
        <v>39970</v>
      </c>
      <c r="B158" s="7" t="s">
        <v>214</v>
      </c>
      <c r="C158" s="1">
        <v>22.252411140740744</v>
      </c>
      <c r="D158" s="1">
        <f>1*C158-19.06222222</f>
        <v>3.190188920740745</v>
      </c>
      <c r="E158" s="1">
        <f>-9018.7*D158^3 + 50694*D158^2 + 41936*D158-0.0000001</f>
        <v>356897.1963076574</v>
      </c>
      <c r="F158" s="1">
        <f>C158-C159</f>
        <v>-1.1983068783010253E-3</v>
      </c>
      <c r="G158" s="1">
        <f>-2254.7*D158^4 + 16898*D158^3 + 20968*D158^2 + 0.8449*D158-0.0000003</f>
        <v>528500.41245988628</v>
      </c>
      <c r="H158" s="1">
        <f>G158-G157</f>
        <v>-5328.7869305919157</v>
      </c>
      <c r="I158" s="1">
        <v>1014.7375</v>
      </c>
      <c r="J158" s="9">
        <v>1.2999999999999999E-3</v>
      </c>
      <c r="K158" s="1">
        <v>1.1679999999999999</v>
      </c>
      <c r="L158" s="9">
        <v>2453000</v>
      </c>
      <c r="M158" s="1">
        <v>3.2958333333333329</v>
      </c>
      <c r="N158" s="1">
        <v>9.5026006740700026</v>
      </c>
      <c r="O158" s="10">
        <v>9.4249999999999989</v>
      </c>
      <c r="P158" s="1">
        <f>AVERAGE(Q158:Q159)</f>
        <v>11.751824999999998</v>
      </c>
      <c r="Q158" s="1">
        <f>1.158*O158+2.676</f>
        <v>13.590149999999998</v>
      </c>
      <c r="R158" s="1">
        <f>EXP(2.3026*(((7.5*P158)/(P158+237.3)+0.7858)))</f>
        <v>13.794448860722504</v>
      </c>
      <c r="S158" s="1">
        <f>((0.622/I158)*J158*K158*L158*M158*(N158-R158))</f>
        <v>-32.294607534116778</v>
      </c>
      <c r="T158" s="1">
        <f>IF(S158&lt;0,S158,0)</f>
        <v>-32.294607534116778</v>
      </c>
      <c r="U158" s="9">
        <v>2258000</v>
      </c>
      <c r="V158" s="1">
        <f>(-T158)*E158/U158</f>
        <v>5.1044530047752117</v>
      </c>
      <c r="W158" s="1">
        <f>V158*3600*24/1000</f>
        <v>441.02473961257829</v>
      </c>
      <c r="X158" s="1">
        <v>0</v>
      </c>
      <c r="Y158" s="1">
        <f>X158*E158</f>
        <v>0</v>
      </c>
      <c r="Z158" s="1">
        <v>8114000</v>
      </c>
      <c r="AA158" s="1">
        <v>0.1</v>
      </c>
      <c r="AB158" s="1">
        <v>10.199999999999999</v>
      </c>
      <c r="AC158" s="1">
        <v>2.4586199999999998</v>
      </c>
      <c r="AD158" s="1">
        <v>1.161</v>
      </c>
      <c r="AE158" s="1">
        <v>1.013E-3</v>
      </c>
      <c r="AF158" s="1">
        <v>1.1814419028180665</v>
      </c>
      <c r="AG158" s="1">
        <v>0.95007619684952849</v>
      </c>
      <c r="AH158" s="1">
        <v>999.77639834071817</v>
      </c>
      <c r="AI158" s="1">
        <v>2.4500000000000002</v>
      </c>
      <c r="AJ158" s="1">
        <v>28.356481481481481</v>
      </c>
      <c r="AK158" s="1">
        <v>6.7000000000000004E-2</v>
      </c>
      <c r="AL158" s="1">
        <v>200</v>
      </c>
      <c r="AM158" s="1">
        <v>30</v>
      </c>
      <c r="AN158" s="1">
        <f>((AA158*(AB158-AC158))/((AA158+(AK158*(1+(AL158/AM158))))*AH158*AI158))</f>
        <v>5.1501145379402753E-4</v>
      </c>
      <c r="AO158" s="1">
        <f>((86400*AD158*AE158*(AF158-AG158))/AM158)/((AA158+(AK158*(1+(AL158/AM158))))*AH158*AI158)</f>
        <v>5.2135271666303295E-4</v>
      </c>
      <c r="AP158" s="1">
        <f>AN158+AO158</f>
        <v>1.0363641704570605E-3</v>
      </c>
      <c r="AQ158" s="1">
        <f>AP158*Z158</f>
        <v>8409.0588790885886</v>
      </c>
      <c r="AR158" s="1">
        <v>388000</v>
      </c>
      <c r="AS158" s="1">
        <v>100</v>
      </c>
      <c r="AT158" s="1">
        <v>5</v>
      </c>
      <c r="AU158" s="1">
        <f>((AA158*(AB158-AC158))/((AA158+(AK158*(1+(AS158/AT158))))*AH158*AI158))</f>
        <v>2.0971822305569668E-4</v>
      </c>
      <c r="AV158" s="1">
        <f>((86400*AD158*AE158*(AF158-AG158))/AT158)/((AA158+(AK158*(1+(AS158/AT158))))*AH158*AI158)</f>
        <v>1.273802722464026E-3</v>
      </c>
      <c r="AW158" s="1">
        <f>AU158+AV158</f>
        <v>1.4835209455197227E-3</v>
      </c>
      <c r="AX158" s="1">
        <f>AW158*AR158</f>
        <v>575.60612686165246</v>
      </c>
      <c r="AY158" s="1">
        <v>392000</v>
      </c>
      <c r="AZ158" s="1">
        <v>0</v>
      </c>
      <c r="BA158" s="1">
        <v>0.1</v>
      </c>
      <c r="BB158" s="1">
        <f>AY158*AZ158*BA158</f>
        <v>0</v>
      </c>
      <c r="BC158" s="1">
        <v>30000</v>
      </c>
      <c r="BD158" s="1">
        <f>BC158*W158/E158</f>
        <v>37.071577824814298</v>
      </c>
      <c r="BE158" s="1">
        <f>9325000-E158</f>
        <v>8968102.8036923427</v>
      </c>
      <c r="BF158" s="1">
        <f>AZ158*BE158</f>
        <v>0</v>
      </c>
      <c r="BG158" s="1">
        <f>AVERAGE(BF156:BF158)</f>
        <v>0</v>
      </c>
      <c r="BH158" s="1">
        <f>IF((BD158+BB158+AX158+AQ158)&lt;BG158,BD158+BB158+AX158+AQ158,BG158)</f>
        <v>0</v>
      </c>
      <c r="BI158" s="11">
        <v>1452.5495999999976</v>
      </c>
      <c r="BJ158" s="1">
        <v>26125.846169561511</v>
      </c>
      <c r="BK158" s="1">
        <v>19785.534378582175</v>
      </c>
    </row>
    <row r="159" spans="1:63">
      <c r="A159" s="8">
        <v>39971</v>
      </c>
      <c r="B159" s="7" t="s">
        <v>215</v>
      </c>
      <c r="C159" s="1">
        <v>22.253609447619045</v>
      </c>
      <c r="D159" s="1">
        <f>1*C159-19.06222222</f>
        <v>3.191387227619046</v>
      </c>
      <c r="E159" s="1">
        <f>-9018.7*D159^3 + 50694*D159^2 + 41936*D159-0.0000001</f>
        <v>357005.02234075149</v>
      </c>
      <c r="F159" s="1">
        <f>C159-C160</f>
        <v>-1.6942333862438375E-2</v>
      </c>
      <c r="G159" s="1">
        <f>-2254.7*D159^4 + 16898*D159^3 + 20968*D159^2 + 0.8449*D159-0.0000003</f>
        <v>528928.14655927755</v>
      </c>
      <c r="H159" s="1">
        <f>G159-G158</f>
        <v>427.73409939126577</v>
      </c>
      <c r="I159" s="1">
        <v>1020.4458333333332</v>
      </c>
      <c r="J159" s="9">
        <v>1.2999999999999999E-3</v>
      </c>
      <c r="K159" s="1">
        <v>1.1679999999999999</v>
      </c>
      <c r="L159" s="9">
        <v>2453000</v>
      </c>
      <c r="M159" s="1">
        <v>1.7874999999999996</v>
      </c>
      <c r="N159" s="1">
        <v>7.013882393098295</v>
      </c>
      <c r="O159" s="10">
        <v>6.2499999999999991</v>
      </c>
      <c r="P159" s="1">
        <f>AVERAGE(Q159:Q160)</f>
        <v>10.200587499999999</v>
      </c>
      <c r="Q159" s="1">
        <f>1.158*O159+2.676</f>
        <v>9.9134999999999991</v>
      </c>
      <c r="R159" s="1">
        <f>EXP(2.3026*(((7.5*P159)/(P159+237.3)+0.7858)))</f>
        <v>12.442712510598559</v>
      </c>
      <c r="S159" s="1">
        <f>((0.622/I159)*J159*K159*L159*M159*(N159-R159))</f>
        <v>-22.031114793246729</v>
      </c>
      <c r="T159" s="1">
        <f>IF(S159&lt;0,S159,0)</f>
        <v>-22.031114793246729</v>
      </c>
      <c r="U159" s="9">
        <v>2258000</v>
      </c>
      <c r="V159" s="1">
        <f>(-T159)*E159/U159</f>
        <v>3.4832677719019971</v>
      </c>
      <c r="W159" s="1">
        <f>V159*3600*24/1000</f>
        <v>300.95433549233258</v>
      </c>
      <c r="X159" s="1">
        <v>0</v>
      </c>
      <c r="Y159" s="1">
        <f>X159*E159</f>
        <v>0</v>
      </c>
      <c r="Z159" s="1">
        <v>8114000</v>
      </c>
      <c r="AA159" s="1">
        <v>0.1</v>
      </c>
      <c r="AB159" s="1">
        <v>6.7</v>
      </c>
      <c r="AC159" s="1">
        <v>0.41500333333333334</v>
      </c>
      <c r="AD159" s="1">
        <v>1.161</v>
      </c>
      <c r="AE159" s="1">
        <v>1.013E-3</v>
      </c>
      <c r="AF159" s="1">
        <v>0.95141821039330099</v>
      </c>
      <c r="AG159" s="1">
        <v>0.70127450591072893</v>
      </c>
      <c r="AH159" s="1">
        <v>999.96003957859853</v>
      </c>
      <c r="AI159" s="1">
        <v>2.4500000000000002</v>
      </c>
      <c r="AJ159" s="1">
        <v>28.356481481481481</v>
      </c>
      <c r="AK159" s="1">
        <v>6.7000000000000004E-2</v>
      </c>
      <c r="AL159" s="1">
        <v>200</v>
      </c>
      <c r="AM159" s="1">
        <v>30</v>
      </c>
      <c r="AN159" s="1">
        <f>((AA159*(AB159-AC159))/((AA159+(AK159*(1+(AL159/AM159))))*AH159*AI159))</f>
        <v>4.1804572677793647E-4</v>
      </c>
      <c r="AO159" s="1">
        <f>((86400*AD159*AE159*(AF159-AG159))/AM159)/((AA159+(AK159*(1+(AL159/AM159))))*AH159*AI159)</f>
        <v>5.6356299289107294E-4</v>
      </c>
      <c r="AP159" s="1">
        <f>AN159+AO159</f>
        <v>9.8160871966900941E-4</v>
      </c>
      <c r="AQ159" s="1">
        <f>AP159*Z159</f>
        <v>7964.7731513943427</v>
      </c>
      <c r="AR159" s="1">
        <v>388000</v>
      </c>
      <c r="AS159" s="1">
        <v>100</v>
      </c>
      <c r="AT159" s="1">
        <v>5</v>
      </c>
      <c r="AU159" s="1">
        <f>((AA159*(AB159-AC159))/((AA159+(AK159*(1+(AS159/AT159))))*AH159*AI159))</f>
        <v>1.70232732359695E-4</v>
      </c>
      <c r="AV159" s="1">
        <f>((86400*AD159*AE159*(AF159-AG159))/AT159)/((AA159+(AK159*(1+(AS159/AT159))))*AH159*AI159)</f>
        <v>1.3769336030689651E-3</v>
      </c>
      <c r="AW159" s="1">
        <f>AU159+AV159</f>
        <v>1.5471663354286601E-3</v>
      </c>
      <c r="AX159" s="1">
        <f>AW159*AR159</f>
        <v>600.30053814632015</v>
      </c>
      <c r="AY159" s="1">
        <v>392000</v>
      </c>
      <c r="AZ159" s="1">
        <v>0</v>
      </c>
      <c r="BA159" s="1">
        <v>0.1</v>
      </c>
      <c r="BB159" s="1">
        <f>AY159*AZ159*BA159</f>
        <v>0</v>
      </c>
      <c r="BC159" s="1">
        <v>30000</v>
      </c>
      <c r="BD159" s="1">
        <f>BC159*W159/E159</f>
        <v>25.289924510228314</v>
      </c>
      <c r="BE159" s="1">
        <f>9325000-E159</f>
        <v>8967994.9776592478</v>
      </c>
      <c r="BF159" s="1">
        <f>AZ159*BE159</f>
        <v>0</v>
      </c>
      <c r="BG159" s="1">
        <f>AVERAGE(BF157:BF159)</f>
        <v>0</v>
      </c>
      <c r="BH159" s="1">
        <f>IF((BD159+BB159+AX159+AQ159)&lt;BG159,BD159+BB159+AX159+AQ159,BG159)</f>
        <v>0</v>
      </c>
      <c r="BI159" s="11">
        <v>1283.0858999999969</v>
      </c>
      <c r="BJ159" s="1">
        <v>19509.539026814535</v>
      </c>
      <c r="BK159" s="1">
        <v>18955.141561698136</v>
      </c>
    </row>
    <row r="160" spans="1:63">
      <c r="A160" s="8">
        <v>39972</v>
      </c>
      <c r="B160" s="7" t="s">
        <v>216</v>
      </c>
      <c r="C160" s="1">
        <v>22.270551781481483</v>
      </c>
      <c r="D160" s="1">
        <f>1*C160-19.06222222</f>
        <v>3.2083295614814844</v>
      </c>
      <c r="E160" s="1">
        <f>-9018.7*D160^3 + 50694*D160^2 + 41936*D160-0.0000001</f>
        <v>358518.5259462634</v>
      </c>
      <c r="F160" s="1">
        <f>C160-C161</f>
        <v>7.6486349206206228E-4</v>
      </c>
      <c r="G160" s="1">
        <f>-2254.7*D160^4 + 16898*D160^3 + 20968*D160^2 + 0.8449*D160-0.0000003</f>
        <v>534989.45386809832</v>
      </c>
      <c r="H160" s="1">
        <f>G160-G159</f>
        <v>6061.3073088207748</v>
      </c>
      <c r="I160" s="1">
        <v>1021.8083333333333</v>
      </c>
      <c r="J160" s="9">
        <v>1.2999999999999999E-3</v>
      </c>
      <c r="K160" s="1">
        <v>1.1679999999999999</v>
      </c>
      <c r="L160" s="9">
        <v>2453000</v>
      </c>
      <c r="M160" s="1">
        <v>2.3374999999999999</v>
      </c>
      <c r="N160" s="1">
        <v>7.4178599186703176</v>
      </c>
      <c r="O160" s="10">
        <v>6.7458333333333336</v>
      </c>
      <c r="P160" s="1">
        <f>AVERAGE(Q160:Q161)</f>
        <v>12.755424999999999</v>
      </c>
      <c r="Q160" s="1">
        <f>1.158*O160+2.676</f>
        <v>10.487674999999999</v>
      </c>
      <c r="R160" s="1">
        <f>EXP(2.3026*(((7.5*P160)/(P160+237.3)+0.7858)))</f>
        <v>14.736199641702651</v>
      </c>
      <c r="S160" s="1">
        <f>((0.622/I160)*J160*K160*L160*M160*(N160-R160))</f>
        <v>-38.785453444860011</v>
      </c>
      <c r="T160" s="1">
        <f>IF(S160&lt;0,S160,0)</f>
        <v>-38.785453444860011</v>
      </c>
      <c r="U160" s="9">
        <v>2258000</v>
      </c>
      <c r="V160" s="1">
        <f>(-T160)*E160/U160</f>
        <v>6.1582389713058605</v>
      </c>
      <c r="W160" s="1">
        <f>V160*3600*24/1000</f>
        <v>532.07184712082642</v>
      </c>
      <c r="X160" s="1">
        <v>0</v>
      </c>
      <c r="Y160" s="1">
        <f>X160*E160</f>
        <v>0</v>
      </c>
      <c r="Z160" s="1">
        <v>8114000</v>
      </c>
      <c r="AA160" s="1">
        <v>0.1</v>
      </c>
      <c r="AB160" s="1">
        <v>4.7</v>
      </c>
      <c r="AC160" s="1">
        <v>0.22032333333333365</v>
      </c>
      <c r="AD160" s="1">
        <v>1.161</v>
      </c>
      <c r="AE160" s="1">
        <v>1.013E-3</v>
      </c>
      <c r="AF160" s="1">
        <v>0.98450712918284045</v>
      </c>
      <c r="AG160" s="1">
        <v>0.74166203731773972</v>
      </c>
      <c r="AH160" s="1">
        <v>999.94091095508395</v>
      </c>
      <c r="AI160" s="1">
        <v>2.4500000000000002</v>
      </c>
      <c r="AJ160" s="1">
        <v>28.356481481481481</v>
      </c>
      <c r="AK160" s="1">
        <v>6.7000000000000004E-2</v>
      </c>
      <c r="AL160" s="1">
        <v>200</v>
      </c>
      <c r="AM160" s="1">
        <v>30</v>
      </c>
      <c r="AN160" s="1">
        <f>((AA160*(AB160-AC160))/((AA160+(AK160*(1+(AL160/AM160))))*AH160*AI160))</f>
        <v>2.9797080438476528E-4</v>
      </c>
      <c r="AO160" s="1">
        <f>((86400*AD160*AE160*(AF160-AG160))/AM160)/((AA160+(AK160*(1+(AL160/AM160))))*AH160*AI160)</f>
        <v>5.4712999926603899E-4</v>
      </c>
      <c r="AP160" s="1">
        <f>AN160+AO160</f>
        <v>8.4510080365080421E-4</v>
      </c>
      <c r="AQ160" s="1">
        <f>AP160*Z160</f>
        <v>6857.1479208226256</v>
      </c>
      <c r="AR160" s="1">
        <v>388000</v>
      </c>
      <c r="AS160" s="1">
        <v>100</v>
      </c>
      <c r="AT160" s="1">
        <v>5</v>
      </c>
      <c r="AU160" s="1">
        <f>((AA160*(AB160-AC160))/((AA160+(AK160*(1+(AS160/AT160))))*AH160*AI160))</f>
        <v>1.2133692786382503E-4</v>
      </c>
      <c r="AV160" s="1">
        <f>((86400*AD160*AE160*(AF160-AG160))/AT160)/((AA160+(AK160*(1+(AS160/AT160))))*AH160*AI160)</f>
        <v>1.3367834487707734E-3</v>
      </c>
      <c r="AW160" s="1">
        <f>AU160+AV160</f>
        <v>1.4581203766345983E-3</v>
      </c>
      <c r="AX160" s="1">
        <f>AW160*AR160</f>
        <v>565.75070613422417</v>
      </c>
      <c r="AY160" s="1">
        <v>392000</v>
      </c>
      <c r="AZ160" s="1">
        <v>0</v>
      </c>
      <c r="BA160" s="1">
        <v>0.1</v>
      </c>
      <c r="BB160" s="1">
        <f>AY160*AZ160*BA160</f>
        <v>0</v>
      </c>
      <c r="BC160" s="1">
        <v>30000</v>
      </c>
      <c r="BD160" s="1">
        <f>BC160*W160/E160</f>
        <v>44.522540004019994</v>
      </c>
      <c r="BE160" s="1">
        <f>9325000-E160</f>
        <v>8966481.4740537368</v>
      </c>
      <c r="BF160" s="1">
        <f>AZ160*BE160</f>
        <v>0</v>
      </c>
      <c r="BG160" s="1">
        <f>AVERAGE(BF158:BF160)</f>
        <v>0</v>
      </c>
      <c r="BH160" s="1">
        <f>IF((BD160+BB160+AX160+AQ160)&lt;BG160,BD160+BB160+AX160+AQ160,BG160)</f>
        <v>0</v>
      </c>
      <c r="BI160" s="11">
        <v>1078.4538000000014</v>
      </c>
      <c r="BJ160" s="1">
        <v>12064.098172619419</v>
      </c>
      <c r="BK160" s="1">
        <v>17579.023528561018</v>
      </c>
    </row>
    <row r="161" spans="1:63">
      <c r="A161" s="8">
        <v>39973</v>
      </c>
      <c r="B161" s="7" t="s">
        <v>217</v>
      </c>
      <c r="C161" s="1">
        <v>22.269786917989421</v>
      </c>
      <c r="D161" s="1">
        <f>1*C161-19.06222222</f>
        <v>3.2075646979894223</v>
      </c>
      <c r="E161" s="1">
        <f>-9018.7*D161^3 + 50694*D161^2 + 41936*D161-0.0000001</f>
        <v>358450.64350660238</v>
      </c>
      <c r="F161" s="1">
        <f>C161-C162</f>
        <v>4.6250798941791516E-3</v>
      </c>
      <c r="G161" s="1">
        <f>-2254.7*D161^4 + 16898*D161^3 + 20968*D161^2 + 0.8449*D161-0.0000003</f>
        <v>534715.26397287264</v>
      </c>
      <c r="H161" s="1">
        <f>G161-G160</f>
        <v>-274.18989522568882</v>
      </c>
      <c r="I161" s="1">
        <v>1019.3458333333331</v>
      </c>
      <c r="J161" s="9">
        <v>1.2999999999999999E-3</v>
      </c>
      <c r="K161" s="1">
        <v>1.1679999999999999</v>
      </c>
      <c r="L161" s="9">
        <v>2453000</v>
      </c>
      <c r="M161" s="1">
        <v>3.9375</v>
      </c>
      <c r="N161" s="1">
        <v>10.923142666448566</v>
      </c>
      <c r="O161" s="10">
        <v>10.6625</v>
      </c>
      <c r="P161" s="1">
        <f>AVERAGE(Q161:Q162)</f>
        <v>16.412774999999996</v>
      </c>
      <c r="Q161" s="1">
        <f>1.158*O161+2.676</f>
        <v>15.023174999999998</v>
      </c>
      <c r="R161" s="1">
        <f>EXP(2.3026*(((7.5*P161)/(P161+237.3)+0.7858)))</f>
        <v>18.66319758645983</v>
      </c>
      <c r="S161" s="1">
        <f>((0.622/I161)*J161*K161*L161*M161*(N161-R161))</f>
        <v>-69.265533720290989</v>
      </c>
      <c r="T161" s="1">
        <f>IF(S161&lt;0,S161,0)</f>
        <v>-69.265533720290989</v>
      </c>
      <c r="U161" s="9">
        <v>2258000</v>
      </c>
      <c r="V161" s="1">
        <f>(-T161)*E161/U161</f>
        <v>10.995693150959509</v>
      </c>
      <c r="W161" s="1">
        <f>V161*3600*24/1000</f>
        <v>950.02788824290155</v>
      </c>
      <c r="X161" s="1">
        <v>2.8E-3</v>
      </c>
      <c r="Y161" s="1">
        <f>X161*E161</f>
        <v>1003.6618018184867</v>
      </c>
      <c r="Z161" s="1">
        <v>8114000</v>
      </c>
      <c r="AA161" s="1">
        <v>0.1</v>
      </c>
      <c r="AB161" s="1">
        <v>4</v>
      </c>
      <c r="AC161" s="1">
        <v>1.2015733333333332</v>
      </c>
      <c r="AD161" s="1">
        <v>1.161</v>
      </c>
      <c r="AE161" s="1">
        <v>1.013E-3</v>
      </c>
      <c r="AF161" s="1">
        <v>1.2835531487708227</v>
      </c>
      <c r="AG161" s="1">
        <v>1.0920898040791749</v>
      </c>
      <c r="AH161" s="1">
        <v>999.66698336445381</v>
      </c>
      <c r="AI161" s="1">
        <v>2.4500000000000002</v>
      </c>
      <c r="AJ161" s="1">
        <v>28.356481481481481</v>
      </c>
      <c r="AK161" s="1">
        <v>6.7000000000000004E-2</v>
      </c>
      <c r="AL161" s="1">
        <v>200</v>
      </c>
      <c r="AM161" s="1">
        <v>30</v>
      </c>
      <c r="AN161" s="1">
        <f>((AA161*(AB161-AC161))/((AA161+(AK161*(1+(AL161/AM161))))*AH161*AI161))</f>
        <v>1.8619154849843013E-4</v>
      </c>
      <c r="AO161" s="1">
        <f>((86400*AD161*AE161*(AF161-AG161))/AM161)/((AA161+(AK161*(1+(AL161/AM161))))*AH161*AI161)</f>
        <v>4.3148512400586884E-4</v>
      </c>
      <c r="AP161" s="1">
        <f>AN161+AO161</f>
        <v>6.1767667250429894E-4</v>
      </c>
      <c r="AQ161" s="1">
        <f>AP161*Z161</f>
        <v>5011.8285206998817</v>
      </c>
      <c r="AR161" s="1">
        <v>388000</v>
      </c>
      <c r="AS161" s="1">
        <v>100</v>
      </c>
      <c r="AT161" s="1">
        <v>5</v>
      </c>
      <c r="AU161" s="1">
        <f>((AA161*(AB161-AC161))/((AA161+(AK161*(1+(AS161/AT161))))*AH161*AI161))</f>
        <v>7.5819208313561117E-5</v>
      </c>
      <c r="AV161" s="1">
        <f>((86400*AD161*AE161*(AF161-AG161))/AT161)/((AA161+(AK161*(1+(AS161/AT161))))*AH161*AI161)</f>
        <v>1.0542323998603909E-3</v>
      </c>
      <c r="AW161" s="1">
        <f>AU161+AV161</f>
        <v>1.1300516081739519E-3</v>
      </c>
      <c r="AX161" s="1">
        <f>AW161*AR161</f>
        <v>438.46002397149334</v>
      </c>
      <c r="AY161" s="1">
        <v>392000</v>
      </c>
      <c r="AZ161" s="1">
        <v>2.8E-3</v>
      </c>
      <c r="BA161" s="1">
        <v>0.1</v>
      </c>
      <c r="BB161" s="1">
        <f>AY161*AZ161*BA161</f>
        <v>109.75999999999999</v>
      </c>
      <c r="BC161" s="1">
        <v>30000</v>
      </c>
      <c r="BD161" s="1">
        <f>BC161*W161/E161</f>
        <v>79.511188398137406</v>
      </c>
      <c r="BE161" s="1">
        <f>9325000-E161</f>
        <v>8966549.3564933985</v>
      </c>
      <c r="BF161" s="1">
        <f>AZ161*BE161</f>
        <v>25106.338198181515</v>
      </c>
      <c r="BG161" s="1">
        <f>AVERAGE(BF159:BF161)</f>
        <v>8368.7793993938376</v>
      </c>
      <c r="BH161" s="1">
        <f>IF((BD161+BB161+AX161+AQ161)&lt;BG161,BD161+BB161+AX161+AQ161,BG161)</f>
        <v>5639.5597330695127</v>
      </c>
      <c r="BI161" s="11">
        <v>1265.3955000000005</v>
      </c>
      <c r="BJ161" s="1">
        <v>17975.12023019333</v>
      </c>
      <c r="BK161" s="1">
        <v>16381.900921392056</v>
      </c>
    </row>
    <row r="162" spans="1:63">
      <c r="A162" s="8">
        <v>39974</v>
      </c>
      <c r="B162" s="7" t="s">
        <v>218</v>
      </c>
      <c r="C162" s="1">
        <v>22.265161838095242</v>
      </c>
      <c r="D162" s="1">
        <f>1*C162-19.06222222</f>
        <v>3.2029396180952432</v>
      </c>
      <c r="E162" s="1">
        <f>-9018.7*D162^3 + 50694*D162^2 + 41936*D162-0.0000001</f>
        <v>358039.26397821249</v>
      </c>
      <c r="F162" s="1">
        <f>C162-C163</f>
        <v>9.0905981685018844E-3</v>
      </c>
      <c r="G162" s="1">
        <f>-2254.7*D162^4 + 16898*D162^3 + 20968*D162^2 + 0.8449*D162-0.0000003</f>
        <v>533058.36316853715</v>
      </c>
      <c r="H162" s="1">
        <f>G162-G161</f>
        <v>-1656.9008043354843</v>
      </c>
      <c r="I162" s="1">
        <v>1017.1625000000001</v>
      </c>
      <c r="J162" s="9">
        <v>1.2999999999999999E-3</v>
      </c>
      <c r="K162" s="1">
        <v>1.1679999999999999</v>
      </c>
      <c r="L162" s="9">
        <v>2453000</v>
      </c>
      <c r="M162" s="1">
        <v>3.3916666666666675</v>
      </c>
      <c r="N162" s="1">
        <v>13.945641054356962</v>
      </c>
      <c r="O162" s="10">
        <v>13.0625</v>
      </c>
      <c r="P162" s="1">
        <f>AVERAGE(Q162:Q163)</f>
        <v>17.228199999999998</v>
      </c>
      <c r="Q162" s="1">
        <f>1.158*O162+2.676</f>
        <v>17.802374999999998</v>
      </c>
      <c r="R162" s="1">
        <f>EXP(2.3026*(((7.5*P162)/(P162+237.3)+0.7858)))</f>
        <v>19.65438199014261</v>
      </c>
      <c r="S162" s="1">
        <f>((0.622/I162)*J162*K162*L162*M162*(N162-R162))</f>
        <v>-44.099867606484388</v>
      </c>
      <c r="T162" s="1">
        <f>IF(S162&lt;0,S162,0)</f>
        <v>-44.099867606484388</v>
      </c>
      <c r="U162" s="9">
        <v>2258000</v>
      </c>
      <c r="V162" s="1">
        <f>(-T162)*E162/U162</f>
        <v>6.9926856241639879</v>
      </c>
      <c r="W162" s="1">
        <f>V162*3600*24/1000</f>
        <v>604.16803792776852</v>
      </c>
      <c r="X162" s="1">
        <v>7.4000000000000003E-3</v>
      </c>
      <c r="Y162" s="1">
        <f>X162*E162</f>
        <v>2649.4905534387726</v>
      </c>
      <c r="Z162" s="1">
        <v>8114000</v>
      </c>
      <c r="AA162" s="1">
        <v>0.1</v>
      </c>
      <c r="AB162" s="1">
        <v>6.9</v>
      </c>
      <c r="AC162" s="1">
        <v>1.9504633333333339</v>
      </c>
      <c r="AD162" s="1">
        <v>1.161</v>
      </c>
      <c r="AE162" s="1">
        <v>1.013E-3</v>
      </c>
      <c r="AF162" s="1">
        <v>1.5039053185391023</v>
      </c>
      <c r="AG162" s="1">
        <v>1.3942455557289593</v>
      </c>
      <c r="AH162" s="1">
        <v>999.3979267088996</v>
      </c>
      <c r="AI162" s="1">
        <v>2.4500000000000002</v>
      </c>
      <c r="AJ162" s="1">
        <v>28.356481481481481</v>
      </c>
      <c r="AK162" s="1">
        <v>6.7000000000000004E-2</v>
      </c>
      <c r="AL162" s="1">
        <v>200</v>
      </c>
      <c r="AM162" s="1">
        <v>30</v>
      </c>
      <c r="AN162" s="1">
        <f>((AA162*(AB162-AC162))/((AA162+(AK162*(1+(AL162/AM162))))*AH162*AI162))</f>
        <v>3.2940294953362969E-4</v>
      </c>
      <c r="AO162" s="1">
        <f>((86400*AD162*AE162*(AF162-AG162))/AM162)/((AA162+(AK162*(1+(AL162/AM162))))*AH162*AI162)</f>
        <v>2.4719768128322813E-4</v>
      </c>
      <c r="AP162" s="1">
        <f>AN162+AO162</f>
        <v>5.7660063081685776E-4</v>
      </c>
      <c r="AQ162" s="1">
        <f>AP162*Z162</f>
        <v>4678.5375184479835</v>
      </c>
      <c r="AR162" s="1">
        <v>388000</v>
      </c>
      <c r="AS162" s="1">
        <v>100</v>
      </c>
      <c r="AT162" s="1">
        <v>5</v>
      </c>
      <c r="AU162" s="1">
        <f>((AA162*(AB162-AC162))/((AA162+(AK162*(1+(AS162/AT162))))*AH162*AI162))</f>
        <v>1.3413643664928382E-4</v>
      </c>
      <c r="AV162" s="1">
        <f>((86400*AD162*AE162*(AF162-AG162))/AT162)/((AA162+(AK162*(1+(AS162/AT162))))*AH162*AI162)</f>
        <v>6.0396938452876288E-4</v>
      </c>
      <c r="AW162" s="1">
        <f>AU162+AV162</f>
        <v>7.3810582117804675E-4</v>
      </c>
      <c r="AX162" s="1">
        <f>AW162*AR162</f>
        <v>286.38505861708217</v>
      </c>
      <c r="AY162" s="1">
        <v>392000</v>
      </c>
      <c r="AZ162" s="1">
        <v>7.4000000000000003E-3</v>
      </c>
      <c r="BA162" s="1">
        <v>0.1</v>
      </c>
      <c r="BB162" s="1">
        <f>AY162*AZ162*BA162</f>
        <v>290.08000000000004</v>
      </c>
      <c r="BC162" s="1">
        <v>30000</v>
      </c>
      <c r="BD162" s="1">
        <f>BC162*W162/E162</f>
        <v>50.623054400357624</v>
      </c>
      <c r="BE162" s="1">
        <f>9325000-E162</f>
        <v>8966960.7360217869</v>
      </c>
      <c r="BF162" s="1">
        <f>AZ162*BE162</f>
        <v>66355.50944656122</v>
      </c>
      <c r="BG162" s="1">
        <f>AVERAGE(BF160:BF162)</f>
        <v>30487.282548247578</v>
      </c>
      <c r="BH162" s="1">
        <f>IF((BD162+BB162+AX162+AQ162)&lt;BG162,BD162+BB162+AX162+AQ162,BG162)</f>
        <v>5305.6256314654238</v>
      </c>
      <c r="BI162" s="11">
        <v>5516.9199000000008</v>
      </c>
      <c r="BJ162" s="1">
        <v>24233.334146798225</v>
      </c>
      <c r="BK162" s="1">
        <v>15014.190926951736</v>
      </c>
    </row>
    <row r="163" spans="1:63">
      <c r="A163" s="8">
        <v>39975</v>
      </c>
      <c r="B163" s="7" t="s">
        <v>219</v>
      </c>
      <c r="C163" s="1">
        <v>22.25607123992674</v>
      </c>
      <c r="D163" s="1">
        <f>1*C163-19.06222222</f>
        <v>3.1938490199267413</v>
      </c>
      <c r="E163" s="1">
        <f>-9018.7*D163^3 + 50694*D163^2 + 41936*D163-0.0000001</f>
        <v>357226.21795640013</v>
      </c>
      <c r="F163" s="1">
        <f>C163-C164</f>
        <v>1.1156558974359854E-2</v>
      </c>
      <c r="G163" s="1">
        <f>-2254.7*D163^4 + 16898*D163^3 + 20968*D163^2 + 0.8449*D163-0.0000003</f>
        <v>529807.28520351683</v>
      </c>
      <c r="H163" s="1">
        <f>G163-G162</f>
        <v>-3251.0779650203185</v>
      </c>
      <c r="I163" s="1">
        <v>1019.5</v>
      </c>
      <c r="J163" s="9">
        <v>1.2999999999999999E-3</v>
      </c>
      <c r="K163" s="1">
        <v>1.1679999999999999</v>
      </c>
      <c r="L163" s="9">
        <v>2453000</v>
      </c>
      <c r="M163" s="1">
        <v>2.0458333333333329</v>
      </c>
      <c r="N163" s="1">
        <v>12.931584187645097</v>
      </c>
      <c r="O163" s="10">
        <v>12.070833333333333</v>
      </c>
      <c r="P163" s="1">
        <f>AVERAGE(Q163:Q164)</f>
        <v>16.383825000000002</v>
      </c>
      <c r="Q163" s="1">
        <f>1.158*O163+2.676</f>
        <v>16.654024999999997</v>
      </c>
      <c r="R163" s="1">
        <f>EXP(2.3026*(((7.5*P163)/(P163+237.3)+0.7858)))</f>
        <v>18.628827801901398</v>
      </c>
      <c r="S163" s="1">
        <f>((0.622/I163)*J163*K163*L163*M163*(N163-R163))</f>
        <v>-26.486339321093318</v>
      </c>
      <c r="T163" s="1">
        <f>IF(S163&lt;0,S163,0)</f>
        <v>-26.486339321093318</v>
      </c>
      <c r="U163" s="9">
        <v>2258000</v>
      </c>
      <c r="V163" s="1">
        <f>(-T163)*E163/U163</f>
        <v>4.1902634292223437</v>
      </c>
      <c r="W163" s="1">
        <f>V163*3600*24/1000</f>
        <v>362.03876028481051</v>
      </c>
      <c r="X163" s="1">
        <v>6.0000000000000001E-3</v>
      </c>
      <c r="Y163" s="1">
        <f>X163*E163</f>
        <v>2143.3573077384008</v>
      </c>
      <c r="Z163" s="1">
        <v>8114000</v>
      </c>
      <c r="AA163" s="1">
        <v>0.1</v>
      </c>
      <c r="AB163" s="1">
        <v>1.1000000000000001</v>
      </c>
      <c r="AC163" s="1">
        <v>0.72115333333333298</v>
      </c>
      <c r="AD163" s="1">
        <v>1.161</v>
      </c>
      <c r="AE163" s="1">
        <v>1.013E-3</v>
      </c>
      <c r="AF163" s="1">
        <v>1.4091282998116013</v>
      </c>
      <c r="AG163" s="1">
        <v>1.2928752150771441</v>
      </c>
      <c r="AH163" s="1">
        <v>999.51798582365052</v>
      </c>
      <c r="AI163" s="1">
        <v>2.4500000000000002</v>
      </c>
      <c r="AJ163" s="1">
        <v>28.356481481481481</v>
      </c>
      <c r="AK163" s="1">
        <v>6.7000000000000004E-2</v>
      </c>
      <c r="AL163" s="1">
        <v>200</v>
      </c>
      <c r="AM163" s="1">
        <v>30</v>
      </c>
      <c r="AN163" s="1">
        <f>((AA163*(AB163-AC163))/((AA163+(AK163*(1+(AL163/AM163))))*AH163*AI163))</f>
        <v>2.5210080869544796E-5</v>
      </c>
      <c r="AO163" s="1">
        <f>((86400*AD163*AE163*(AF163-AG163))/AM163)/((AA163+(AK163*(1+(AL163/AM163))))*AH163*AI163)</f>
        <v>2.6202902860836773E-4</v>
      </c>
      <c r="AP163" s="1">
        <f>AN163+AO163</f>
        <v>2.8723910947791253E-4</v>
      </c>
      <c r="AQ163" s="1">
        <f>AP163*Z163</f>
        <v>2330.6581343037824</v>
      </c>
      <c r="AR163" s="1">
        <v>388000</v>
      </c>
      <c r="AS163" s="1">
        <v>100</v>
      </c>
      <c r="AT163" s="1">
        <v>5</v>
      </c>
      <c r="AU163" s="1">
        <f>((AA163*(AB163-AC163))/((AA163+(AK163*(1+(AS163/AT163))))*AH163*AI163))</f>
        <v>1.0265817049509392E-5</v>
      </c>
      <c r="AV163" s="1">
        <f>((86400*AD163*AE163*(AF163-AG163))/AT163)/((AA163+(AK163*(1+(AS163/AT163))))*AH163*AI163)</f>
        <v>6.4020629285733901E-4</v>
      </c>
      <c r="AW163" s="1">
        <f>AU163+AV163</f>
        <v>6.5047210990684841E-4</v>
      </c>
      <c r="AX163" s="1">
        <f>AW163*AR163</f>
        <v>252.38317864385718</v>
      </c>
      <c r="AY163" s="1">
        <v>392000</v>
      </c>
      <c r="AZ163" s="1">
        <v>6.0000000000000001E-3</v>
      </c>
      <c r="BA163" s="1">
        <v>0.1</v>
      </c>
      <c r="BB163" s="1">
        <f>AY163*AZ163*BA163</f>
        <v>235.20000000000002</v>
      </c>
      <c r="BC163" s="1">
        <v>30000</v>
      </c>
      <c r="BD163" s="1">
        <f>BC163*W163/E163</f>
        <v>30.404159220670451</v>
      </c>
      <c r="BE163" s="1">
        <f>9325000-E163</f>
        <v>8967773.7820436005</v>
      </c>
      <c r="BF163" s="1">
        <f>AZ163*BE163</f>
        <v>53806.642692261601</v>
      </c>
      <c r="BG163" s="1">
        <f>AVERAGE(BF161:BF163)</f>
        <v>48422.830112334777</v>
      </c>
      <c r="BH163" s="1">
        <f>IF((BD163+BB163+AX163+AQ163)&lt;BG163,BD163+BB163+AX163+AQ163,BG163)</f>
        <v>2848.6454721683099</v>
      </c>
      <c r="BI163" s="11">
        <v>6862.3883999999998</v>
      </c>
      <c r="BJ163" s="1">
        <v>25938.484377082827</v>
      </c>
      <c r="BK163" s="1">
        <v>14043.699464608917</v>
      </c>
    </row>
    <row r="164" spans="1:63">
      <c r="A164" s="8">
        <v>39976</v>
      </c>
      <c r="B164" s="7" t="s">
        <v>220</v>
      </c>
      <c r="C164" s="1">
        <v>22.24491468095238</v>
      </c>
      <c r="D164" s="1">
        <f>1*C164-19.06222222</f>
        <v>3.1826924609523815</v>
      </c>
      <c r="E164" s="1">
        <f>-9018.7*D164^3 + 50694*D164^2 + 41936*D164-0.0000001</f>
        <v>356220.33195297956</v>
      </c>
      <c r="F164" s="1">
        <f>C164-C165</f>
        <v>8.4994716931205971E-3</v>
      </c>
      <c r="G164" s="1">
        <f>-2254.7*D164^4 + 16898*D164^3 + 20968*D164^2 + 0.8449*D164-0.0000003</f>
        <v>525827.49944825971</v>
      </c>
      <c r="H164" s="1">
        <f>G164-G163</f>
        <v>-3979.7857552571222</v>
      </c>
      <c r="I164" s="1">
        <v>1015.7583333333337</v>
      </c>
      <c r="J164" s="9">
        <v>1.2999999999999999E-3</v>
      </c>
      <c r="K164" s="1">
        <v>1.1679999999999999</v>
      </c>
      <c r="L164" s="9">
        <v>2453000</v>
      </c>
      <c r="M164" s="1">
        <v>1.9249999999999998</v>
      </c>
      <c r="N164" s="1">
        <v>12.858045616272257</v>
      </c>
      <c r="O164" s="10">
        <v>11.60416666666667</v>
      </c>
      <c r="P164" s="1">
        <f>AVERAGE(Q164:Q165)</f>
        <v>16.060549999999999</v>
      </c>
      <c r="Q164" s="1">
        <f>1.158*O164+2.676</f>
        <v>16.113625000000003</v>
      </c>
      <c r="R164" s="1">
        <f>EXP(2.3026*(((7.5*P164)/(P164+237.3)+0.7858)))</f>
        <v>18.248782601111927</v>
      </c>
      <c r="S164" s="1">
        <f>((0.622/I164)*J164*K164*L164*M164*(N164-R164))</f>
        <v>-23.668057236792691</v>
      </c>
      <c r="T164" s="1">
        <f>IF(S164&lt;0,S164,0)</f>
        <v>-23.668057236792691</v>
      </c>
      <c r="U164" s="9">
        <v>2258000</v>
      </c>
      <c r="V164" s="1">
        <f>(-T164)*E164/U164</f>
        <v>3.7338543868788365</v>
      </c>
      <c r="W164" s="1">
        <f>V164*3600*24/1000</f>
        <v>322.60501902633149</v>
      </c>
      <c r="X164" s="1">
        <v>5.9999999999999995E-4</v>
      </c>
      <c r="Y164" s="1">
        <f>X164*E164</f>
        <v>213.73219917178773</v>
      </c>
      <c r="Z164" s="1">
        <v>8114000</v>
      </c>
      <c r="AA164" s="1">
        <v>0.1</v>
      </c>
      <c r="AB164" s="1">
        <v>4.5999999999999996</v>
      </c>
      <c r="AC164" s="1">
        <v>-0.1235066666666659</v>
      </c>
      <c r="AD164" s="1">
        <v>1.161</v>
      </c>
      <c r="AE164" s="1">
        <v>1.013E-3</v>
      </c>
      <c r="AF164" s="1">
        <v>1.3663724028112365</v>
      </c>
      <c r="AG164" s="1">
        <v>1.2855287023115716</v>
      </c>
      <c r="AH164" s="1">
        <v>999.57018927662625</v>
      </c>
      <c r="AI164" s="1">
        <v>2.4500000000000002</v>
      </c>
      <c r="AJ164" s="1">
        <v>28.356481481481481</v>
      </c>
      <c r="AK164" s="1">
        <v>6.7000000000000004E-2</v>
      </c>
      <c r="AL164" s="1">
        <v>200</v>
      </c>
      <c r="AM164" s="1">
        <v>30</v>
      </c>
      <c r="AN164" s="1">
        <f>((AA164*(AB164-AC164))/((AA164+(AK164*(1+(AL164/AM164))))*AH164*AI164))</f>
        <v>3.143059619417228E-4</v>
      </c>
      <c r="AO164" s="1">
        <f>((86400*AD164*AE164*(AF164-AG164))/AM164)/((AA164+(AK164*(1+(AL164/AM164))))*AH164*AI164)</f>
        <v>1.8220841225396233E-4</v>
      </c>
      <c r="AP164" s="1">
        <f>AN164+AO164</f>
        <v>4.9651437419568516E-4</v>
      </c>
      <c r="AQ164" s="1">
        <f>AP164*Z164</f>
        <v>4028.7176322237892</v>
      </c>
      <c r="AR164" s="1">
        <v>388000</v>
      </c>
      <c r="AS164" s="1">
        <v>100</v>
      </c>
      <c r="AT164" s="1">
        <v>5</v>
      </c>
      <c r="AU164" s="1">
        <f>((AA164*(AB164-AC164))/((AA164+(AK164*(1+(AS164/AT164))))*AH164*AI164))</f>
        <v>1.279887803438867E-4</v>
      </c>
      <c r="AV164" s="1">
        <f>((86400*AD164*AE164*(AF164-AG164))/AT164)/((AA164+(AK164*(1+(AS164/AT164))))*AH164*AI164)</f>
        <v>4.4518339344332407E-4</v>
      </c>
      <c r="AW164" s="1">
        <f>AU164+AV164</f>
        <v>5.731721737872108E-4</v>
      </c>
      <c r="AX164" s="1">
        <f>AW164*AR164</f>
        <v>222.3908034294378</v>
      </c>
      <c r="AY164" s="1">
        <v>392000</v>
      </c>
      <c r="AZ164" s="1">
        <v>5.9999999999999995E-4</v>
      </c>
      <c r="BA164" s="1">
        <v>0.1</v>
      </c>
      <c r="BB164" s="1">
        <f>AY164*AZ164*BA164</f>
        <v>23.52</v>
      </c>
      <c r="BC164" s="1">
        <v>30000</v>
      </c>
      <c r="BD164" s="1">
        <f>BC164*W164/E164</f>
        <v>27.169001044183641</v>
      </c>
      <c r="BE164" s="1">
        <f>9325000-E164</f>
        <v>8968779.6680470202</v>
      </c>
      <c r="BF164" s="1">
        <f>AZ164*BE164</f>
        <v>5381.2678008282119</v>
      </c>
      <c r="BG164" s="1">
        <f>AVERAGE(BF162:BF164)</f>
        <v>41847.806646550343</v>
      </c>
      <c r="BH164" s="1">
        <f>IF((BD164+BB164+AX164+AQ164)&lt;BG164,BD164+BB164+AX164+AQ164,BG164)</f>
        <v>4301.7974366974104</v>
      </c>
      <c r="BI164" s="11">
        <v>6345.8802000000042</v>
      </c>
      <c r="BJ164" s="1">
        <v>25292.846713753679</v>
      </c>
      <c r="BK164" s="1">
        <v>15076.053578351097</v>
      </c>
    </row>
    <row r="165" spans="1:63">
      <c r="A165" s="8">
        <v>39977</v>
      </c>
      <c r="B165" s="7" t="s">
        <v>221</v>
      </c>
      <c r="C165" s="1">
        <v>22.23641520925926</v>
      </c>
      <c r="D165" s="1">
        <f>1*C165-19.06222222</f>
        <v>3.1741929892592609</v>
      </c>
      <c r="E165" s="1">
        <f>-9018.7*D165^3 + 50694*D165^2 + 41936*D165-0.0000001</f>
        <v>355448.09045776428</v>
      </c>
      <c r="F165" s="1">
        <f>C165-C166</f>
        <v>5.3149370370384474E-3</v>
      </c>
      <c r="G165" s="1">
        <f>-2254.7*D165^4 + 16898*D165^3 + 20968*D165^2 + 0.8449*D165-0.0000003</f>
        <v>522803.11314084346</v>
      </c>
      <c r="H165" s="1">
        <f>G165-G164</f>
        <v>-3024.3863074162509</v>
      </c>
      <c r="I165" s="1">
        <v>1002.2208333333334</v>
      </c>
      <c r="J165" s="9">
        <v>1.2999999999999999E-3</v>
      </c>
      <c r="K165" s="1">
        <v>1.1679999999999999</v>
      </c>
      <c r="L165" s="9">
        <v>2453000</v>
      </c>
      <c r="M165" s="1">
        <v>2.1125000000000003</v>
      </c>
      <c r="N165" s="1">
        <v>12.310494715502836</v>
      </c>
      <c r="O165" s="10">
        <v>11.512499999999998</v>
      </c>
      <c r="P165" s="1">
        <f>AVERAGE(Q165:Q166)</f>
        <v>15.064187499999997</v>
      </c>
      <c r="Q165" s="1">
        <f>1.158*O165+2.676</f>
        <v>16.007474999999996</v>
      </c>
      <c r="R165" s="1">
        <f>EXP(2.3026*(((7.5*P165)/(P165+237.3)+0.7858)))</f>
        <v>17.11984783102362</v>
      </c>
      <c r="S165" s="1">
        <f>((0.622/I165)*J165*K165*L165*M165*(N165-R165))</f>
        <v>-23.485190356203745</v>
      </c>
      <c r="T165" s="1">
        <f>IF(S165&lt;0,S165,0)</f>
        <v>-23.485190356203745</v>
      </c>
      <c r="U165" s="9">
        <v>2258000</v>
      </c>
      <c r="V165" s="1">
        <f>(-T165)*E165/U165</f>
        <v>3.6969734571079371</v>
      </c>
      <c r="W165" s="1">
        <f>V165*3600*24/1000</f>
        <v>319.41850669412577</v>
      </c>
      <c r="X165" s="1">
        <v>2.3199999999999998E-2</v>
      </c>
      <c r="Y165" s="1">
        <f>X165*E165</f>
        <v>8246.3956986201301</v>
      </c>
      <c r="Z165" s="1">
        <v>8114000</v>
      </c>
      <c r="AA165" s="1">
        <v>0.1</v>
      </c>
      <c r="AB165" s="1">
        <v>7.2</v>
      </c>
      <c r="AC165" s="1">
        <v>-0.27632000000000173</v>
      </c>
      <c r="AD165" s="1">
        <v>1.161</v>
      </c>
      <c r="AE165" s="1">
        <v>1.013E-3</v>
      </c>
      <c r="AF165" s="1">
        <v>1.3581091754662737</v>
      </c>
      <c r="AG165" s="1">
        <v>1.2307864402663107</v>
      </c>
      <c r="AH165" s="1">
        <v>999.58011619924673</v>
      </c>
      <c r="AI165" s="1">
        <v>2.4500000000000002</v>
      </c>
      <c r="AJ165" s="1">
        <v>28.356481481481481</v>
      </c>
      <c r="AK165" s="1">
        <v>6.7000000000000004E-2</v>
      </c>
      <c r="AL165" s="1">
        <v>200</v>
      </c>
      <c r="AM165" s="1">
        <v>30</v>
      </c>
      <c r="AN165" s="1">
        <f>((AA165*(AB165-AC165))/((AA165+(AK165*(1+(AL165/AM165))))*AH165*AI165))</f>
        <v>4.9747545173790646E-4</v>
      </c>
      <c r="AO165" s="1">
        <f>((86400*AD165*AE165*(AF165-AG165))/AM165)/((AA165+(AK165*(1+(AL165/AM165))))*AH165*AI165)</f>
        <v>2.8696166661225765E-4</v>
      </c>
      <c r="AP165" s="1">
        <f>AN165+AO165</f>
        <v>7.8443711835016411E-4</v>
      </c>
      <c r="AQ165" s="1">
        <f>AP165*Z165</f>
        <v>6364.9227782932312</v>
      </c>
      <c r="AR165" s="1">
        <v>388000</v>
      </c>
      <c r="AS165" s="1">
        <v>100</v>
      </c>
      <c r="AT165" s="1">
        <v>5</v>
      </c>
      <c r="AU165" s="1">
        <f>((AA165*(AB165-AC165))/((AA165+(AK165*(1+(AS165/AT165))))*AH165*AI165))</f>
        <v>2.0257737373357345E-4</v>
      </c>
      <c r="AV165" s="1">
        <f>((86400*AD165*AE165*(AF165-AG165))/AT165)/((AA165+(AK165*(1+(AS165/AT165))))*AH165*AI165)</f>
        <v>7.0112332877659753E-4</v>
      </c>
      <c r="AW165" s="1">
        <f>AU165+AV165</f>
        <v>9.0370070251017103E-4</v>
      </c>
      <c r="AX165" s="1">
        <f>AW165*AR165</f>
        <v>350.63587257394636</v>
      </c>
      <c r="AY165" s="1">
        <v>392000</v>
      </c>
      <c r="AZ165" s="1">
        <v>2.3199999999999998E-2</v>
      </c>
      <c r="BA165" s="1">
        <v>0.1</v>
      </c>
      <c r="BB165" s="1">
        <f>AY165*AZ165*BA165</f>
        <v>909.44</v>
      </c>
      <c r="BC165" s="1">
        <v>30000</v>
      </c>
      <c r="BD165" s="1">
        <f>BC165*W165/E165</f>
        <v>26.959084766731667</v>
      </c>
      <c r="BE165" s="1">
        <f>9325000-E165</f>
        <v>8969551.9095422365</v>
      </c>
      <c r="BF165" s="1">
        <f>AZ165*BE165</f>
        <v>208093.60430137988</v>
      </c>
      <c r="BG165" s="1">
        <f>AVERAGE(BF163:BF165)</f>
        <v>89093.838264823236</v>
      </c>
      <c r="BH165" s="1">
        <f>IF((BD165+BB165+AX165+AQ165)&lt;BG165,BD165+BB165+AX165+AQ165,BG165)</f>
        <v>7651.9577356339087</v>
      </c>
      <c r="BI165" s="11">
        <v>8976.2931000000099</v>
      </c>
      <c r="BJ165" s="1">
        <v>36770.636820195941</v>
      </c>
      <c r="BK165" s="1">
        <v>16842.980220853675</v>
      </c>
    </row>
    <row r="166" spans="1:63">
      <c r="A166" s="8">
        <v>39978</v>
      </c>
      <c r="B166" s="7" t="s">
        <v>222</v>
      </c>
      <c r="C166" s="1">
        <v>22.231100272222221</v>
      </c>
      <c r="D166" s="1">
        <f>1*C166-19.06222222</f>
        <v>3.1688780522222224</v>
      </c>
      <c r="E166" s="1">
        <f>-9018.7*D166^3 + 50694*D166^2 + 41936*D166-0.0000001</f>
        <v>354962.60244502837</v>
      </c>
      <c r="F166" s="1">
        <f>C166-C167</f>
        <v>-1.2806761904791131E-3</v>
      </c>
      <c r="G166" s="1">
        <f>-2254.7*D166^4 + 16898*D166^3 + 20968*D166^2 + 0.8449*D166-0.0000003</f>
        <v>520915.2306753103</v>
      </c>
      <c r="H166" s="1">
        <f>G166-G165</f>
        <v>-1887.8824655331555</v>
      </c>
      <c r="I166" s="1">
        <v>1002.5708333333331</v>
      </c>
      <c r="J166" s="9">
        <v>1.2999999999999999E-3</v>
      </c>
      <c r="K166" s="1">
        <v>1.1679999999999999</v>
      </c>
      <c r="L166" s="9">
        <v>2453000</v>
      </c>
      <c r="M166" s="1">
        <v>3.0333333333333328</v>
      </c>
      <c r="N166" s="1">
        <v>10.581828921331907</v>
      </c>
      <c r="O166" s="10">
        <v>9.8833333333333329</v>
      </c>
      <c r="P166" s="1">
        <f>AVERAGE(Q166:Q167)</f>
        <v>14.839825000000001</v>
      </c>
      <c r="Q166" s="1">
        <f>1.158*O166+2.676</f>
        <v>14.120899999999999</v>
      </c>
      <c r="R166" s="1">
        <f>EXP(2.3026*(((7.5*P166)/(P166+237.3)+0.7858)))</f>
        <v>16.87424997688737</v>
      </c>
      <c r="S166" s="1">
        <f>((0.622/I166)*J166*K166*L166*M166*(N166-R166))</f>
        <v>-44.105929117146971</v>
      </c>
      <c r="T166" s="1">
        <f>IF(S166&lt;0,S166,0)</f>
        <v>-44.105929117146971</v>
      </c>
      <c r="U166" s="9">
        <v>2258000</v>
      </c>
      <c r="V166" s="1">
        <f>(-T166)*E166/U166</f>
        <v>6.9335497708939071</v>
      </c>
      <c r="W166" s="1">
        <f>V166*3600*24/1000</f>
        <v>599.05870020523366</v>
      </c>
      <c r="X166" s="1">
        <v>4.5999999999999999E-3</v>
      </c>
      <c r="Y166" s="1">
        <f>X166*E166</f>
        <v>1632.8279712471306</v>
      </c>
      <c r="Z166" s="1">
        <v>8114000</v>
      </c>
      <c r="AA166" s="1">
        <v>0.1</v>
      </c>
      <c r="AB166" s="1">
        <v>6.1</v>
      </c>
      <c r="AC166" s="1">
        <v>-0.69550999999999996</v>
      </c>
      <c r="AD166" s="1">
        <v>1.161</v>
      </c>
      <c r="AE166" s="1">
        <v>1.013E-3</v>
      </c>
      <c r="AF166" s="1">
        <v>1.2183954956847245</v>
      </c>
      <c r="AG166" s="1">
        <v>1.0579734220862358</v>
      </c>
      <c r="AH166" s="1">
        <v>999.7382663500357</v>
      </c>
      <c r="AI166" s="1">
        <v>2.4500000000000002</v>
      </c>
      <c r="AJ166" s="1">
        <v>28.356481481481481</v>
      </c>
      <c r="AK166" s="1">
        <v>6.7000000000000004E-2</v>
      </c>
      <c r="AL166" s="1">
        <v>200</v>
      </c>
      <c r="AM166" s="1">
        <v>30</v>
      </c>
      <c r="AN166" s="1">
        <f>((AA166*(AB166-AC166))/((AA166+(AK166*(1+(AL166/AM166))))*AH166*AI166))</f>
        <v>4.5210272229692709E-4</v>
      </c>
      <c r="AO166" s="1">
        <f>((86400*AD166*AE166*(AF166-AG166))/AM166)/((AA166+(AK166*(1+(AL166/AM166))))*AH166*AI166)</f>
        <v>3.6150419784007707E-4</v>
      </c>
      <c r="AP166" s="1">
        <f>AN166+AO166</f>
        <v>8.1360692013700416E-4</v>
      </c>
      <c r="AQ166" s="1">
        <f>AP166*Z166</f>
        <v>6601.6065499916522</v>
      </c>
      <c r="AR166" s="1">
        <v>388000</v>
      </c>
      <c r="AS166" s="1">
        <v>100</v>
      </c>
      <c r="AT166" s="1">
        <v>5</v>
      </c>
      <c r="AU166" s="1">
        <f>((AA166*(AB166-AC166))/((AA166+(AK166*(1+(AS166/AT166))))*AH166*AI166))</f>
        <v>1.8410110854869335E-4</v>
      </c>
      <c r="AV166" s="1">
        <f>((86400*AD166*AE166*(AF166-AG166))/AT166)/((AA166+(AK166*(1+(AS166/AT166))))*AH166*AI166)</f>
        <v>8.8325046877714896E-4</v>
      </c>
      <c r="AW166" s="1">
        <f>AU166+AV166</f>
        <v>1.0673515773258423E-3</v>
      </c>
      <c r="AX166" s="1">
        <f>AW166*AR166</f>
        <v>414.1324120024268</v>
      </c>
      <c r="AY166" s="1">
        <v>392000</v>
      </c>
      <c r="AZ166" s="1">
        <v>4.5999999999999999E-3</v>
      </c>
      <c r="BA166" s="1">
        <v>0.1</v>
      </c>
      <c r="BB166" s="1">
        <f>AY166*AZ166*BA166</f>
        <v>180.32000000000002</v>
      </c>
      <c r="BC166" s="1">
        <v>30000</v>
      </c>
      <c r="BD166" s="1">
        <f>BC166*W166/E166</f>
        <v>50.630012520657651</v>
      </c>
      <c r="BE166" s="1">
        <f>9325000-E166</f>
        <v>8970037.3975549713</v>
      </c>
      <c r="BF166" s="1">
        <f>AZ166*BE166</f>
        <v>41262.172028752866</v>
      </c>
      <c r="BG166" s="1">
        <f>AVERAGE(BF164:BF166)</f>
        <v>84912.348043653648</v>
      </c>
      <c r="BH166" s="1">
        <f>IF((BD166+BB166+AX166+AQ166)&lt;BG166,BD166+BB166+AX166+AQ166,BG166)</f>
        <v>7246.6889745147364</v>
      </c>
      <c r="BI166" s="11">
        <v>8375.4755999999998</v>
      </c>
      <c r="BJ166" s="1">
        <v>30213.400218038088</v>
      </c>
      <c r="BK166" s="1">
        <v>18916.272881463039</v>
      </c>
    </row>
    <row r="167" spans="1:63">
      <c r="A167" s="8">
        <v>39979</v>
      </c>
      <c r="B167" s="7" t="s">
        <v>223</v>
      </c>
      <c r="C167" s="1">
        <v>22.2323809484127</v>
      </c>
      <c r="D167" s="1">
        <f>1*C167-19.06222222</f>
        <v>3.1701587284127015</v>
      </c>
      <c r="E167" s="1">
        <f>-9018.7*D167^3 + 50694*D167^2 + 41936*D167-0.0000001</f>
        <v>355079.7659906667</v>
      </c>
      <c r="F167" s="1">
        <f>C167-C168</f>
        <v>1.0143484126992064E-3</v>
      </c>
      <c r="G167" s="1">
        <f>-2254.7*D167^4 + 16898*D167^3 + 20968*D167^2 + 0.8449*D167-0.0000003</f>
        <v>521369.89486963453</v>
      </c>
      <c r="H167" s="1">
        <f>G167-G166</f>
        <v>454.66419432422845</v>
      </c>
      <c r="I167" s="1">
        <v>1005.6249999999995</v>
      </c>
      <c r="J167" s="9">
        <v>1.2999999999999999E-3</v>
      </c>
      <c r="K167" s="1">
        <v>1.1679999999999999</v>
      </c>
      <c r="L167" s="9">
        <v>2453000</v>
      </c>
      <c r="M167" s="1">
        <v>3.0666666666666664</v>
      </c>
      <c r="N167" s="1">
        <v>10.718391830777097</v>
      </c>
      <c r="O167" s="10">
        <v>11.125000000000002</v>
      </c>
      <c r="P167" s="1">
        <f>AVERAGE(Q167:Q168)</f>
        <v>13.891712500000001</v>
      </c>
      <c r="Q167" s="1">
        <f>1.158*O167+2.676</f>
        <v>15.558750000000002</v>
      </c>
      <c r="R167" s="1">
        <f>EXP(2.3026*(((7.5*P167)/(P167+237.3)+0.7858)))</f>
        <v>15.870184697736599</v>
      </c>
      <c r="S167" s="1">
        <f>((0.622/I167)*J167*K167*L167*M167*(N167-R167))</f>
        <v>-36.396785784807939</v>
      </c>
      <c r="T167" s="1">
        <f>IF(S167&lt;0,S167,0)</f>
        <v>-36.396785784807939</v>
      </c>
      <c r="U167" s="9">
        <v>2258000</v>
      </c>
      <c r="V167" s="1">
        <f>(-T167)*E167/U167</f>
        <v>5.7235439235084264</v>
      </c>
      <c r="W167" s="1">
        <f>V167*3600*24/1000</f>
        <v>494.51419499112808</v>
      </c>
      <c r="X167" s="1">
        <v>1.4E-3</v>
      </c>
      <c r="Y167" s="1">
        <f>X167*E167</f>
        <v>497.11167238693338</v>
      </c>
      <c r="Z167" s="1">
        <v>8114000</v>
      </c>
      <c r="AA167" s="1">
        <v>0.1</v>
      </c>
      <c r="AB167" s="1">
        <v>7.1</v>
      </c>
      <c r="AC167" s="1">
        <v>4.7100000000000669E-2</v>
      </c>
      <c r="AD167" s="1">
        <v>1.161</v>
      </c>
      <c r="AE167" s="1">
        <v>1.013E-3</v>
      </c>
      <c r="AF167" s="1">
        <v>1.3236613337896956</v>
      </c>
      <c r="AG167" s="1">
        <v>1.0716141548139078</v>
      </c>
      <c r="AH167" s="1">
        <v>999.62088268630612</v>
      </c>
      <c r="AI167" s="1">
        <v>2.4500000000000002</v>
      </c>
      <c r="AJ167" s="1">
        <v>28.356481481481481</v>
      </c>
      <c r="AK167" s="1">
        <v>6.7000000000000004E-2</v>
      </c>
      <c r="AL167" s="1">
        <v>200</v>
      </c>
      <c r="AM167" s="1">
        <v>30</v>
      </c>
      <c r="AN167" s="1">
        <f>((AA167*(AB167-AC167))/((AA167+(AK167*(1+(AL167/AM167))))*AH167*AI167))</f>
        <v>4.6928188255711218E-4</v>
      </c>
      <c r="AO167" s="1">
        <f>((86400*AD167*AE167*(AF167-AG167))/AM167)/((AA167+(AK167*(1+(AL167/AM167))))*AH167*AI167)</f>
        <v>5.6804410271603021E-4</v>
      </c>
      <c r="AP167" s="1">
        <f>AN167+AO167</f>
        <v>1.0373259852731423E-3</v>
      </c>
      <c r="AQ167" s="1">
        <f>AP167*Z167</f>
        <v>8416.8630445062772</v>
      </c>
      <c r="AR167" s="1">
        <v>388000</v>
      </c>
      <c r="AS167" s="1">
        <v>100</v>
      </c>
      <c r="AT167" s="1">
        <v>5</v>
      </c>
      <c r="AU167" s="1">
        <f>((AA167*(AB167-AC167))/((AA167+(AK167*(1+(AS167/AT167))))*AH167*AI167))</f>
        <v>1.9109664803973535E-4</v>
      </c>
      <c r="AV167" s="1">
        <f>((86400*AD167*AE167*(AF167-AG167))/AT167)/((AA167+(AK167*(1+(AS167/AT167))))*AH167*AI167)</f>
        <v>1.3878821408098365E-3</v>
      </c>
      <c r="AW167" s="1">
        <f>AU167+AV167</f>
        <v>1.5789787888495718E-3</v>
      </c>
      <c r="AX167" s="1">
        <f>AW167*AR167</f>
        <v>612.64377007363385</v>
      </c>
      <c r="AY167" s="1">
        <v>392000</v>
      </c>
      <c r="AZ167" s="1">
        <v>1.4E-3</v>
      </c>
      <c r="BA167" s="1">
        <v>0.1</v>
      </c>
      <c r="BB167" s="1">
        <f>AY167*AZ167*BA167</f>
        <v>54.879999999999995</v>
      </c>
      <c r="BC167" s="1">
        <v>30000</v>
      </c>
      <c r="BD167" s="1">
        <f>BC167*W167/E167</f>
        <v>41.780544178132054</v>
      </c>
      <c r="BE167" s="1">
        <f>9325000-E167</f>
        <v>8969920.234009333</v>
      </c>
      <c r="BF167" s="1">
        <f>AZ167*BE167</f>
        <v>12557.888327613065</v>
      </c>
      <c r="BG167" s="1">
        <f>AVERAGE(BF165:BF167)</f>
        <v>87304.554885915262</v>
      </c>
      <c r="BH167" s="1">
        <f>IF((BD167+BB167+AX167+AQ167)&lt;BG167,BD167+BB167+AX167+AQ167,BG167)</f>
        <v>9126.1673587580426</v>
      </c>
      <c r="BI167" s="11">
        <v>7182.2438999999986</v>
      </c>
      <c r="BJ167" s="1">
        <v>25167.439731257709</v>
      </c>
      <c r="BK167" s="1">
        <v>18437.262548186132</v>
      </c>
    </row>
    <row r="168" spans="1:63">
      <c r="A168" s="8">
        <v>39980</v>
      </c>
      <c r="B168" s="7" t="s">
        <v>224</v>
      </c>
      <c r="C168" s="1">
        <v>22.231366600000001</v>
      </c>
      <c r="D168" s="1">
        <f>1*C168-19.06222222</f>
        <v>3.1691443800000023</v>
      </c>
      <c r="E168" s="1">
        <f>-9018.7*D168^3 + 50694*D168^2 + 41936*D168-0.0000001</f>
        <v>354986.97709642351</v>
      </c>
      <c r="F168" s="1">
        <f>C168-C169</f>
        <v>-3.4154576923022262E-3</v>
      </c>
      <c r="G168" s="1">
        <f>-2254.7*D168^4 + 16898*D168^3 + 20968*D168^2 + 0.8449*D168-0.0000003</f>
        <v>521009.76969977474</v>
      </c>
      <c r="H168" s="1">
        <f>G168-G167</f>
        <v>-360.12516985979164</v>
      </c>
      <c r="I168" s="1">
        <v>1007.1916666666665</v>
      </c>
      <c r="J168" s="9">
        <v>1.2999999999999999E-3</v>
      </c>
      <c r="K168" s="1">
        <v>1.1679999999999999</v>
      </c>
      <c r="L168" s="9">
        <v>2453000</v>
      </c>
      <c r="M168" s="1">
        <v>3.4</v>
      </c>
      <c r="N168" s="1">
        <v>8.8057774400519619</v>
      </c>
      <c r="O168" s="10">
        <v>8.2458333333333318</v>
      </c>
      <c r="P168" s="1">
        <f>AVERAGE(Q168:Q169)</f>
        <v>9.0160499999999999</v>
      </c>
      <c r="Q168" s="1">
        <f>1.158*O168+2.676</f>
        <v>12.224674999999998</v>
      </c>
      <c r="R168" s="1">
        <f>EXP(2.3026*(((7.5*P168)/(P168+237.3)+0.7858)))</f>
        <v>11.490362700575577</v>
      </c>
      <c r="S168" s="1">
        <f>((0.622/I168)*J168*K168*L168*M168*(N168-R168))</f>
        <v>-20.99510846290335</v>
      </c>
      <c r="T168" s="1">
        <f>IF(S168&lt;0,S168,0)</f>
        <v>-20.99510846290335</v>
      </c>
      <c r="U168" s="9">
        <v>2258000</v>
      </c>
      <c r="V168" s="1">
        <f>(-T168)*E168/U168</f>
        <v>3.300704201531266</v>
      </c>
      <c r="W168" s="1">
        <f>V168*3600*24/1000</f>
        <v>285.18084301230135</v>
      </c>
      <c r="X168" s="1">
        <v>0</v>
      </c>
      <c r="Y168" s="1">
        <f>X168*E168</f>
        <v>0</v>
      </c>
      <c r="Z168" s="1">
        <v>8114000</v>
      </c>
      <c r="AA168" s="1">
        <v>0.1</v>
      </c>
      <c r="AB168" s="1">
        <v>9.4</v>
      </c>
      <c r="AC168" s="1">
        <v>-0.97758666666666694</v>
      </c>
      <c r="AD168" s="1">
        <v>1.161</v>
      </c>
      <c r="AE168" s="1">
        <v>1.013E-3</v>
      </c>
      <c r="AF168" s="1">
        <v>1.0908632186324396</v>
      </c>
      <c r="AG168" s="1">
        <v>0.88041752270459805</v>
      </c>
      <c r="AH168" s="1">
        <v>999.86127875942452</v>
      </c>
      <c r="AI168" s="1">
        <v>2.4500000000000002</v>
      </c>
      <c r="AJ168" s="1">
        <v>28.356481481481481</v>
      </c>
      <c r="AK168" s="1">
        <v>6.7000000000000004E-2</v>
      </c>
      <c r="AL168" s="1">
        <v>200</v>
      </c>
      <c r="AM168" s="1">
        <v>30</v>
      </c>
      <c r="AN168" s="1">
        <f>((AA168*(AB168-AC168))/((AA168+(AK168*(1+(AL168/AM168))))*AH168*AI168))</f>
        <v>6.9033199291154311E-4</v>
      </c>
      <c r="AO168" s="1">
        <f>((86400*AD168*AE168*(AF168-AG168))/AM168)/((AA168+(AK168*(1+(AL168/AM168))))*AH168*AI168)</f>
        <v>4.741719208287344E-4</v>
      </c>
      <c r="AP168" s="1">
        <f>AN168+AO168</f>
        <v>1.1645039137402776E-3</v>
      </c>
      <c r="AQ168" s="1">
        <f>AP168*Z168</f>
        <v>9448.784756088613</v>
      </c>
      <c r="AR168" s="1">
        <v>388000</v>
      </c>
      <c r="AS168" s="1">
        <v>100</v>
      </c>
      <c r="AT168" s="1">
        <v>5</v>
      </c>
      <c r="AU168" s="1">
        <f>((AA168*(AB168-AC168))/((AA168+(AK168*(1+(AS168/AT168))))*AH168*AI168))</f>
        <v>2.811106390068902E-4</v>
      </c>
      <c r="AV168" s="1">
        <f>((86400*AD168*AE168*(AF168-AG168))/AT168)/((AA168+(AK168*(1+(AS168/AT168))))*AH168*AI168)</f>
        <v>1.1585275464441938E-3</v>
      </c>
      <c r="AW168" s="1">
        <f>AU168+AV168</f>
        <v>1.439638185451084E-3</v>
      </c>
      <c r="AX168" s="1">
        <f>AW168*AR168</f>
        <v>558.57961595502059</v>
      </c>
      <c r="AY168" s="1">
        <v>392000</v>
      </c>
      <c r="AZ168" s="1">
        <v>0</v>
      </c>
      <c r="BA168" s="1">
        <v>0.1</v>
      </c>
      <c r="BB168" s="1">
        <f>AY168*AZ168*BA168</f>
        <v>0</v>
      </c>
      <c r="BC168" s="1">
        <v>30000</v>
      </c>
      <c r="BD168" s="1">
        <f>BC168*W168/E168</f>
        <v>24.100673665122002</v>
      </c>
      <c r="BE168" s="1">
        <f>9325000-E168</f>
        <v>8970013.0229035765</v>
      </c>
      <c r="BF168" s="1">
        <f>AZ168*BE168</f>
        <v>0</v>
      </c>
      <c r="BG168" s="1">
        <f>AVERAGE(BF166:BF168)</f>
        <v>17940.020118788645</v>
      </c>
      <c r="BH168" s="1">
        <f>IF((BD168+BB168+AX168+AQ168)&lt;BG168,BD168+BB168+AX168+AQ168,BG168)</f>
        <v>10031.465045708755</v>
      </c>
      <c r="BI168" s="11">
        <v>6168.7871999999979</v>
      </c>
      <c r="BJ168" s="1">
        <v>24597.953179567652</v>
      </c>
      <c r="BK168" s="1">
        <v>18354.221652720164</v>
      </c>
    </row>
    <row r="169" spans="1:63">
      <c r="A169" s="8">
        <v>39981</v>
      </c>
      <c r="B169" s="7" t="s">
        <v>225</v>
      </c>
      <c r="C169" s="1">
        <v>22.234782057692303</v>
      </c>
      <c r="D169" s="1">
        <f>1*C169-19.06222222</f>
        <v>3.1725598376923045</v>
      </c>
      <c r="E169" s="1">
        <f>-9018.7*D169^3 + 50694*D169^2 + 41936*D169-0.0000001</f>
        <v>355299.12293819565</v>
      </c>
      <c r="F169" s="1">
        <f>C169-C170</f>
        <v>-6.5515430402935948E-2</v>
      </c>
      <c r="G169" s="1">
        <f>-2254.7*D169^4 + 16898*D169^3 + 20968*D169^2 + 0.8449*D169-0.0000003</f>
        <v>522222.73799187841</v>
      </c>
      <c r="H169" s="1">
        <f>G169-G168</f>
        <v>1212.9682921036729</v>
      </c>
      <c r="I169" s="1">
        <v>1017.3208333333332</v>
      </c>
      <c r="J169" s="9">
        <v>1.2999999999999999E-3</v>
      </c>
      <c r="K169" s="1">
        <v>1.1679999999999999</v>
      </c>
      <c r="L169" s="9">
        <v>2453000</v>
      </c>
      <c r="M169" s="1">
        <v>1.2</v>
      </c>
      <c r="N169" s="1">
        <v>5.806907513526423</v>
      </c>
      <c r="O169" s="10">
        <v>2.7041666666666671</v>
      </c>
      <c r="P169" s="1">
        <f>AVERAGE(Q169:Q170)</f>
        <v>6.0679750000000006</v>
      </c>
      <c r="Q169" s="1">
        <f>1.158*O169+2.676</f>
        <v>5.8074250000000003</v>
      </c>
      <c r="R169" s="1">
        <f>EXP(2.3026*(((7.5*P169)/(P169+237.3)+0.7858)))</f>
        <v>9.3930428331616547</v>
      </c>
      <c r="S169" s="1">
        <f>((0.622/I169)*J169*K169*L169*M169*(N169-R169))</f>
        <v>-9.7999556196096371</v>
      </c>
      <c r="T169" s="1">
        <f>IF(S169&lt;0,S169,0)</f>
        <v>-9.7999556196096371</v>
      </c>
      <c r="U169" s="9">
        <v>2258000</v>
      </c>
      <c r="V169" s="1">
        <f>(-T169)*E169/U169</f>
        <v>1.5420352685919156</v>
      </c>
      <c r="W169" s="1">
        <f>V169*3600*24/1000</f>
        <v>133.23184720634151</v>
      </c>
      <c r="X169" s="1">
        <v>2.5999999999999999E-3</v>
      </c>
      <c r="Y169" s="1">
        <f>X169*E169</f>
        <v>923.77771963930866</v>
      </c>
      <c r="Z169" s="1">
        <v>8114000</v>
      </c>
      <c r="AA169" s="1">
        <v>0.1</v>
      </c>
      <c r="AB169" s="1">
        <v>9.8000000000000007</v>
      </c>
      <c r="AC169" s="1">
        <v>-2.6553933333333331</v>
      </c>
      <c r="AD169" s="1">
        <v>1.161</v>
      </c>
      <c r="AE169" s="1">
        <v>1.013E-3</v>
      </c>
      <c r="AF169" s="1">
        <v>0.742003174559142</v>
      </c>
      <c r="AG169" s="1">
        <v>0.58061748409252856</v>
      </c>
      <c r="AH169" s="1">
        <v>999.98670085038793</v>
      </c>
      <c r="AI169" s="1">
        <v>2.4500000000000002</v>
      </c>
      <c r="AJ169" s="1">
        <v>28.356481481481481</v>
      </c>
      <c r="AK169" s="1">
        <v>6.7000000000000004E-2</v>
      </c>
      <c r="AL169" s="1">
        <v>200</v>
      </c>
      <c r="AM169" s="1">
        <v>30</v>
      </c>
      <c r="AN169" s="1">
        <f>((AA169*(AB169-AC169))/((AA169+(AK169*(1+(AL169/AM169))))*AH169*AI169))</f>
        <v>8.2844676129936463E-4</v>
      </c>
      <c r="AO169" s="1">
        <f>((86400*AD169*AE169*(AF169-AG169))/AM169)/((AA169+(AK169*(1+(AL169/AM169))))*AH169*AI169)</f>
        <v>3.6358531595121998E-4</v>
      </c>
      <c r="AP169" s="1">
        <f>AN169+AO169</f>
        <v>1.1920320772505846E-3</v>
      </c>
      <c r="AQ169" s="1">
        <f>AP169*Z169</f>
        <v>9672.148274811243</v>
      </c>
      <c r="AR169" s="1">
        <v>388000</v>
      </c>
      <c r="AS169" s="1">
        <v>100</v>
      </c>
      <c r="AT169" s="1">
        <v>5</v>
      </c>
      <c r="AU169" s="1">
        <f>((AA169*(AB169-AC169))/((AA169+(AK169*(1+(AS169/AT169))))*AH169*AI169))</f>
        <v>3.373524635151803E-4</v>
      </c>
      <c r="AV169" s="1">
        <f>((86400*AD169*AE169*(AF169-AG169))/AT169)/((AA169+(AK169*(1+(AS169/AT169))))*AH169*AI169)</f>
        <v>8.8833519132872714E-4</v>
      </c>
      <c r="AW169" s="1">
        <f>AU169+AV169</f>
        <v>1.2256876548439074E-3</v>
      </c>
      <c r="AX169" s="1">
        <f>AW169*AR169</f>
        <v>475.5668100794361</v>
      </c>
      <c r="AY169" s="1">
        <v>392000</v>
      </c>
      <c r="AZ169" s="1">
        <v>2.5999999999999999E-3</v>
      </c>
      <c r="BA169" s="1">
        <v>0.1</v>
      </c>
      <c r="BB169" s="1">
        <f>AY169*AZ169*BA169</f>
        <v>101.92</v>
      </c>
      <c r="BC169" s="1">
        <v>30000</v>
      </c>
      <c r="BD169" s="1">
        <f>BC169*W169/E169</f>
        <v>11.249550472111681</v>
      </c>
      <c r="BE169" s="1">
        <f>9325000-E169</f>
        <v>8969700.8770618048</v>
      </c>
      <c r="BF169" s="1">
        <f>AZ169*BE169</f>
        <v>23321.222280360693</v>
      </c>
      <c r="BG169" s="1">
        <f>AVERAGE(BF167:BF169)</f>
        <v>11959.703535991253</v>
      </c>
      <c r="BH169" s="1">
        <f>IF((BD169+BB169+AX169+AQ169)&lt;BG169,BD169+BB169+AX169+AQ169,BG169)</f>
        <v>10260.884635362791</v>
      </c>
      <c r="BI169" s="11">
        <v>5262.8121000000046</v>
      </c>
      <c r="BJ169" s="1">
        <v>21857.67233856918</v>
      </c>
      <c r="BK169" s="1">
        <v>17017.282658239881</v>
      </c>
    </row>
    <row r="170" spans="1:63">
      <c r="A170" s="8">
        <v>39982</v>
      </c>
      <c r="B170" s="7" t="s">
        <v>226</v>
      </c>
      <c r="C170" s="1">
        <v>22.300297488095239</v>
      </c>
      <c r="D170" s="1">
        <f>1*C170-19.06222222</f>
        <v>3.2380752680952405</v>
      </c>
      <c r="E170" s="1">
        <f>-9018.7*D170^3 + 50694*D170^2 + 41936*D170-0.0000001</f>
        <v>361125.47875680111</v>
      </c>
      <c r="F170" s="1">
        <f>C170-C171</f>
        <v>5.7908571428573197E-2</v>
      </c>
      <c r="G170" s="1">
        <f>-2254.7*D170^4 + 16898*D170^3 + 20968*D170^2 + 0.8449*D170-0.0000003</f>
        <v>545692.69927371864</v>
      </c>
      <c r="H170" s="1">
        <f>G170-G169</f>
        <v>23469.961281840224</v>
      </c>
      <c r="I170" s="1">
        <v>1020.9208333333333</v>
      </c>
      <c r="J170" s="9">
        <v>1.2999999999999999E-3</v>
      </c>
      <c r="K170" s="1">
        <v>1.1679999999999999</v>
      </c>
      <c r="L170" s="9">
        <v>2453000</v>
      </c>
      <c r="M170" s="1">
        <v>1.5791666666666668</v>
      </c>
      <c r="N170" s="1">
        <v>6.2477039361337958</v>
      </c>
      <c r="O170" s="10">
        <v>3.1541666666666668</v>
      </c>
      <c r="P170" s="1">
        <f>AVERAGE(Q170:Q171)</f>
        <v>6.1041625000000002</v>
      </c>
      <c r="Q170" s="1">
        <f>1.158*O170+2.676</f>
        <v>6.328525</v>
      </c>
      <c r="R170" s="1">
        <f>EXP(2.3026*(((7.5*P170)/(P170+237.3)+0.7858)))</f>
        <v>9.4165876162759474</v>
      </c>
      <c r="S170" s="1">
        <f>((0.622/I170)*J170*K170*L170*M170*(N170-R170))</f>
        <v>-11.355763203932437</v>
      </c>
      <c r="T170" s="1">
        <f>IF(S170&lt;0,S170,0)</f>
        <v>-11.355763203932437</v>
      </c>
      <c r="U170" s="9">
        <v>2258000</v>
      </c>
      <c r="V170" s="1">
        <f>(-T170)*E170/U170</f>
        <v>1.8161450060535727</v>
      </c>
      <c r="W170" s="1">
        <f>V170*3600*24/1000</f>
        <v>156.91492852302866</v>
      </c>
      <c r="X170" s="1">
        <v>0</v>
      </c>
      <c r="Y170" s="1">
        <f>X170*E170</f>
        <v>0</v>
      </c>
      <c r="Z170" s="1">
        <v>8114000</v>
      </c>
      <c r="AA170" s="1">
        <v>0.1</v>
      </c>
      <c r="AB170" s="1">
        <v>9.1</v>
      </c>
      <c r="AC170" s="1">
        <v>-1.5841300000000005</v>
      </c>
      <c r="AD170" s="1">
        <v>1.161</v>
      </c>
      <c r="AE170" s="1">
        <v>1.013E-3</v>
      </c>
      <c r="AF170" s="1">
        <v>0.76609750630981621</v>
      </c>
      <c r="AG170" s="1">
        <v>0.62468867493679603</v>
      </c>
      <c r="AH170" s="1">
        <v>999.99442477226887</v>
      </c>
      <c r="AI170" s="1">
        <v>2.4500000000000002</v>
      </c>
      <c r="AJ170" s="1">
        <v>28.356481481481481</v>
      </c>
      <c r="AK170" s="1">
        <v>6.7000000000000004E-2</v>
      </c>
      <c r="AL170" s="1">
        <v>200</v>
      </c>
      <c r="AM170" s="1">
        <v>30</v>
      </c>
      <c r="AN170" s="1">
        <f>((AA170*(AB170-AC170))/((AA170+(AK170*(1+(AL170/AM170))))*AH170*AI170))</f>
        <v>7.106290658442033E-4</v>
      </c>
      <c r="AO170" s="1">
        <f>((86400*AD170*AE170*(AF170-AG170))/AM170)/((AA170+(AK170*(1+(AL170/AM170))))*AH170*AI170)</f>
        <v>3.1857705204914707E-4</v>
      </c>
      <c r="AP170" s="1">
        <f>AN170+AO170</f>
        <v>1.0292061178933504E-3</v>
      </c>
      <c r="AQ170" s="1">
        <f>AP170*Z170</f>
        <v>8350.9784405866449</v>
      </c>
      <c r="AR170" s="1">
        <v>388000</v>
      </c>
      <c r="AS170" s="1">
        <v>100</v>
      </c>
      <c r="AT170" s="1">
        <v>5</v>
      </c>
      <c r="AU170" s="1">
        <f>((AA170*(AB170-AC170))/((AA170+(AK170*(1+(AS170/AT170))))*AH170*AI170))</f>
        <v>2.8937582619313829E-4</v>
      </c>
      <c r="AV170" s="1">
        <f>((86400*AD170*AE170*(AF170-AG170))/AT170)/((AA170+(AK170*(1+(AS170/AT170))))*AH170*AI170)</f>
        <v>7.7836808602850668E-4</v>
      </c>
      <c r="AW170" s="1">
        <f>AU170+AV170</f>
        <v>1.0677439122216449E-3</v>
      </c>
      <c r="AX170" s="1">
        <f>AW170*AR170</f>
        <v>414.2846379419982</v>
      </c>
      <c r="AY170" s="1">
        <v>392000</v>
      </c>
      <c r="AZ170" s="1">
        <v>0</v>
      </c>
      <c r="BA170" s="1">
        <v>0.1</v>
      </c>
      <c r="BB170" s="1">
        <f>AY170*AZ170*BA170</f>
        <v>0</v>
      </c>
      <c r="BC170" s="1">
        <v>30000</v>
      </c>
      <c r="BD170" s="1">
        <f>BC170*W170/E170</f>
        <v>13.03549079919968</v>
      </c>
      <c r="BE170" s="1">
        <f>9325000-E170</f>
        <v>8963874.5212431997</v>
      </c>
      <c r="BF170" s="1">
        <f>AZ170*BE170</f>
        <v>0</v>
      </c>
      <c r="BG170" s="1">
        <f>AVERAGE(BF168:BF170)</f>
        <v>7773.7407601202312</v>
      </c>
      <c r="BH170" s="1">
        <f>IF((BD170+BB170+AX170+AQ170)&lt;BG170,BD170+BB170+AX170+AQ170,BG170)</f>
        <v>7773.7407601202312</v>
      </c>
      <c r="BI170" s="11">
        <v>4584.6531000000023</v>
      </c>
      <c r="BJ170" s="1">
        <v>0</v>
      </c>
      <c r="BK170" s="1">
        <v>19042.223110363251</v>
      </c>
    </row>
    <row r="171" spans="1:63">
      <c r="A171" s="8">
        <v>39983</v>
      </c>
      <c r="B171" s="7" t="s">
        <v>227</v>
      </c>
      <c r="C171" s="1">
        <v>22.242388916666666</v>
      </c>
      <c r="D171" s="1">
        <f>1*C171-19.06222222</f>
        <v>3.1801666966666673</v>
      </c>
      <c r="E171" s="1">
        <f>-9018.7*D171^3 + 50694*D171^2 + 41936*D171-0.0000001</f>
        <v>355991.37998414121</v>
      </c>
      <c r="F171" s="1">
        <f>C171-C172</f>
        <v>-1.9369055555564785E-3</v>
      </c>
      <c r="G171" s="1">
        <f>-2254.7*D171^4 + 16898*D171^3 + 20968*D171^2 + 0.8449*D171-0.0000003</f>
        <v>524928.0658994501</v>
      </c>
      <c r="H171" s="1">
        <f>G171-G170</f>
        <v>-20764.633374268538</v>
      </c>
      <c r="I171" s="1">
        <v>1025.6958333333337</v>
      </c>
      <c r="J171" s="9">
        <v>1.2999999999999999E-3</v>
      </c>
      <c r="K171" s="1">
        <v>1.1679999999999999</v>
      </c>
      <c r="L171" s="9">
        <v>2453000</v>
      </c>
      <c r="M171" s="1">
        <v>0.8374999999999998</v>
      </c>
      <c r="N171" s="1">
        <v>6.3825184337701515</v>
      </c>
      <c r="O171" s="10">
        <v>2.7666666666666671</v>
      </c>
      <c r="P171" s="1">
        <f>AVERAGE(Q171:Q172)</f>
        <v>7.8483999999999998</v>
      </c>
      <c r="Q171" s="1">
        <f>1.158*O171+2.676</f>
        <v>5.8798000000000004</v>
      </c>
      <c r="R171" s="1">
        <f>EXP(2.3026*(((7.5*P171)/(P171+237.3)+0.7858)))</f>
        <v>10.614959598760446</v>
      </c>
      <c r="S171" s="1">
        <f>((0.622/I171)*J171*K171*L171*M171*(N171-R171))</f>
        <v>-8.0062893593254678</v>
      </c>
      <c r="T171" s="1">
        <f>IF(S171&lt;0,S171,0)</f>
        <v>-8.0062893593254678</v>
      </c>
      <c r="U171" s="9">
        <v>2258000</v>
      </c>
      <c r="V171" s="1">
        <f>(-T171)*E171/U171</f>
        <v>1.2622542061907083</v>
      </c>
      <c r="W171" s="1">
        <f>V171*3600*24/1000</f>
        <v>109.05876341487719</v>
      </c>
      <c r="X171" s="1">
        <v>0</v>
      </c>
      <c r="Y171" s="1">
        <f>X171*E171</f>
        <v>0</v>
      </c>
      <c r="Z171" s="1">
        <v>8114000</v>
      </c>
      <c r="AA171" s="1">
        <v>0.1</v>
      </c>
      <c r="AB171" s="1">
        <v>9.6</v>
      </c>
      <c r="AC171" s="1">
        <v>-0.729003333333333</v>
      </c>
      <c r="AD171" s="1">
        <v>1.161</v>
      </c>
      <c r="AE171" s="1">
        <v>1.013E-3</v>
      </c>
      <c r="AF171" s="1">
        <v>0.74530908356644809</v>
      </c>
      <c r="AG171" s="1">
        <v>0.6381709028037712</v>
      </c>
      <c r="AH171" s="1">
        <v>999.98797386456852</v>
      </c>
      <c r="AI171" s="1">
        <v>2.4500000000000002</v>
      </c>
      <c r="AJ171" s="1">
        <v>28.356481481481481</v>
      </c>
      <c r="AK171" s="1">
        <v>6.7000000000000004E-2</v>
      </c>
      <c r="AL171" s="1">
        <v>200</v>
      </c>
      <c r="AM171" s="1">
        <v>30</v>
      </c>
      <c r="AN171" s="1">
        <f>((AA171*(AB171-AC171))/((AA171+(AK171*(1+(AL171/AM171))))*AH171*AI171))</f>
        <v>6.8701310641866142E-4</v>
      </c>
      <c r="AO171" s="1">
        <f>((86400*AD171*AE171*(AF171-AG171))/AM171)/((AA171+(AK171*(1+(AL171/AM171))))*AH171*AI171)</f>
        <v>2.4137096418514855E-4</v>
      </c>
      <c r="AP171" s="1">
        <f>AN171+AO171</f>
        <v>9.2838407060381E-4</v>
      </c>
      <c r="AQ171" s="1">
        <f>AP171*Z171</f>
        <v>7532.908348879314</v>
      </c>
      <c r="AR171" s="1">
        <v>388000</v>
      </c>
      <c r="AS171" s="1">
        <v>100</v>
      </c>
      <c r="AT171" s="1">
        <v>5</v>
      </c>
      <c r="AU171" s="1">
        <f>((AA171*(AB171-AC171))/((AA171+(AK171*(1+(AS171/AT171))))*AH171*AI171))</f>
        <v>2.7975915260268871E-4</v>
      </c>
      <c r="AV171" s="1">
        <f>((86400*AD171*AE171*(AF171-AG171))/AT171)/((AA171+(AK171*(1+(AS171/AT171))))*AH171*AI171)</f>
        <v>5.8973317195070785E-4</v>
      </c>
      <c r="AW171" s="1">
        <f>AU171+AV171</f>
        <v>8.6949232455339656E-4</v>
      </c>
      <c r="AX171" s="1">
        <f>AW171*AR171</f>
        <v>337.36302192671786</v>
      </c>
      <c r="AY171" s="1">
        <v>392000</v>
      </c>
      <c r="AZ171" s="1">
        <v>0</v>
      </c>
      <c r="BA171" s="1">
        <v>0.1</v>
      </c>
      <c r="BB171" s="1">
        <f>AY171*AZ171*BA171</f>
        <v>0</v>
      </c>
      <c r="BC171" s="1">
        <v>30000</v>
      </c>
      <c r="BD171" s="1">
        <f>BC171*W171/E171</f>
        <v>9.1905677676579334</v>
      </c>
      <c r="BE171" s="1">
        <f>9325000-E171</f>
        <v>8969008.6200158596</v>
      </c>
      <c r="BF171" s="1">
        <f>AZ171*BE171</f>
        <v>0</v>
      </c>
      <c r="BG171" s="1">
        <f>AVERAGE(BF169:BF171)</f>
        <v>7773.7407601202312</v>
      </c>
      <c r="BH171" s="1">
        <f>IF((BD171+BB171+AX171+AQ171)&lt;BG171,BD171+BB171+AX171+AQ171,BG171)</f>
        <v>7773.7407601202312</v>
      </c>
      <c r="BI171" s="11">
        <v>4132.3266000000021</v>
      </c>
      <c r="BJ171" s="1">
        <v>38723.589276927778</v>
      </c>
      <c r="BK171" s="1">
        <v>13935.688066074115</v>
      </c>
    </row>
    <row r="172" spans="1:63">
      <c r="A172" s="8">
        <v>39984</v>
      </c>
      <c r="B172" s="7" t="s">
        <v>228</v>
      </c>
      <c r="C172" s="1">
        <v>22.244325822222223</v>
      </c>
      <c r="D172" s="1">
        <f>1*C172-19.06222222</f>
        <v>3.1821036022222238</v>
      </c>
      <c r="E172" s="1">
        <f>-9018.7*D172^3 + 50694*D172^2 + 41936*D172-0.0000001</f>
        <v>356166.99426921771</v>
      </c>
      <c r="F172" s="1">
        <f>C172-C173</f>
        <v>3.0997031746018422E-3</v>
      </c>
      <c r="G172" s="1">
        <f>-2254.7*D172^4 + 16898*D172^3 + 20968*D172^2 + 0.8449*D172-0.0000003</f>
        <v>525617.75309928367</v>
      </c>
      <c r="H172" s="1">
        <f>G172-G171</f>
        <v>689.68719983357005</v>
      </c>
      <c r="I172" s="1">
        <v>1027.0916666666665</v>
      </c>
      <c r="J172" s="9">
        <v>1.2999999999999999E-3</v>
      </c>
      <c r="K172" s="1">
        <v>1.1679999999999999</v>
      </c>
      <c r="L172" s="9">
        <v>2453000</v>
      </c>
      <c r="M172" s="1">
        <v>2.4833333333333329</v>
      </c>
      <c r="N172" s="1">
        <v>7.0445545850485338</v>
      </c>
      <c r="O172" s="10">
        <v>6.166666666666667</v>
      </c>
      <c r="P172" s="1">
        <f>AVERAGE(Q172:Q173)</f>
        <v>8.2006249999999987</v>
      </c>
      <c r="Q172" s="1">
        <f>1.158*O172+2.676</f>
        <v>9.8170000000000002</v>
      </c>
      <c r="R172" s="1">
        <f>EXP(2.3026*(((7.5*P172)/(P172+237.3)+0.7858)))</f>
        <v>10.872623015359641</v>
      </c>
      <c r="S172" s="1">
        <f>((0.622/I172)*J172*K172*L172*M172*(N172-R172))</f>
        <v>-21.442708073400617</v>
      </c>
      <c r="T172" s="1">
        <f>IF(S172&lt;0,S172,0)</f>
        <v>-21.442708073400617</v>
      </c>
      <c r="U172" s="9">
        <v>2258000</v>
      </c>
      <c r="V172" s="1">
        <f>(-T172)*E172/U172</f>
        <v>3.3822785135054851</v>
      </c>
      <c r="W172" s="1">
        <f>V172*3600*24/1000</f>
        <v>292.22886356687394</v>
      </c>
      <c r="X172" s="1">
        <v>0</v>
      </c>
      <c r="Y172" s="1">
        <f>X172*E172</f>
        <v>0</v>
      </c>
      <c r="Z172" s="1">
        <v>8114000</v>
      </c>
      <c r="AA172" s="1">
        <v>0.1</v>
      </c>
      <c r="AB172" s="1">
        <v>9.9</v>
      </c>
      <c r="AC172" s="1">
        <v>1.2403</v>
      </c>
      <c r="AD172" s="1">
        <v>1.161</v>
      </c>
      <c r="AE172" s="1">
        <v>1.013E-3</v>
      </c>
      <c r="AF172" s="1">
        <v>0.9459543122243379</v>
      </c>
      <c r="AG172" s="1">
        <v>0.70434181497703818</v>
      </c>
      <c r="AH172" s="1">
        <v>999.96289643730313</v>
      </c>
      <c r="AI172" s="1">
        <v>2.4500000000000002</v>
      </c>
      <c r="AJ172" s="1">
        <v>28.356481481481481</v>
      </c>
      <c r="AK172" s="1">
        <v>6.7000000000000004E-2</v>
      </c>
      <c r="AL172" s="1">
        <v>200</v>
      </c>
      <c r="AM172" s="1">
        <v>30</v>
      </c>
      <c r="AN172" s="1">
        <f>((AA172*(AB172-AC172))/((AA172+(AK172*(1+(AL172/AM172))))*AH172*AI172))</f>
        <v>5.7599716110214602E-4</v>
      </c>
      <c r="AO172" s="1">
        <f>((86400*AD172*AE172*(AF172-AG172))/AM172)/((AA172+(AK172*(1+(AL172/AM172))))*AH172*AI172)</f>
        <v>5.4434099524864373E-4</v>
      </c>
      <c r="AP172" s="1">
        <f>AN172+AO172</f>
        <v>1.1203381563507898E-3</v>
      </c>
      <c r="AQ172" s="1">
        <f>AP172*Z172</f>
        <v>9090.4238006303076</v>
      </c>
      <c r="AR172" s="1">
        <v>388000</v>
      </c>
      <c r="AS172" s="1">
        <v>100</v>
      </c>
      <c r="AT172" s="1">
        <v>5</v>
      </c>
      <c r="AU172" s="1">
        <f>((AA172*(AB172-AC172))/((AA172+(AK172*(1+(AS172/AT172))))*AH172*AI172))</f>
        <v>2.345522613556848E-4</v>
      </c>
      <c r="AV172" s="1">
        <f>((86400*AD172*AE172*(AF172-AG172))/AT172)/((AA172+(AK172*(1+(AS172/AT172))))*AH172*AI172)</f>
        <v>1.3299691735272107E-3</v>
      </c>
      <c r="AW172" s="1">
        <f>AU172+AV172</f>
        <v>1.5645214348828955E-3</v>
      </c>
      <c r="AX172" s="1">
        <f>AW172*AR172</f>
        <v>607.03431673456339</v>
      </c>
      <c r="AY172" s="1">
        <v>392000</v>
      </c>
      <c r="AZ172" s="1">
        <v>0</v>
      </c>
      <c r="BA172" s="1">
        <v>0.1</v>
      </c>
      <c r="BB172" s="1">
        <f>AY172*AZ172*BA172</f>
        <v>0</v>
      </c>
      <c r="BC172" s="1">
        <v>30000</v>
      </c>
      <c r="BD172" s="1">
        <f>BC172*W172/E172</f>
        <v>24.614481543956778</v>
      </c>
      <c r="BE172" s="1">
        <f>9325000-E172</f>
        <v>8968833.0057307817</v>
      </c>
      <c r="BF172" s="1">
        <f>AZ172*BE172</f>
        <v>0</v>
      </c>
      <c r="BG172" s="1">
        <f>AVERAGE(BF170:BF172)</f>
        <v>0</v>
      </c>
      <c r="BH172" s="1">
        <f>IF((BD172+BB172+AX172+AQ172)&lt;BG172,BD172+BB172+AX172+AQ172,BG172)</f>
        <v>0</v>
      </c>
      <c r="BI172" s="11">
        <v>3674.9511000000052</v>
      </c>
      <c r="BJ172" s="1">
        <v>16068.750794149695</v>
      </c>
      <c r="BK172" s="1">
        <v>13375.715757550135</v>
      </c>
    </row>
    <row r="173" spans="1:63">
      <c r="A173" s="8">
        <v>39985</v>
      </c>
      <c r="B173" s="7" t="s">
        <v>229</v>
      </c>
      <c r="C173" s="1">
        <v>22.241226119047621</v>
      </c>
      <c r="D173" s="1">
        <f>1*C173-19.06222222</f>
        <v>3.1790038990476219</v>
      </c>
      <c r="E173" s="1">
        <f>-9018.7*D173^3 + 50694*D173^2 + 41936*D173-0.0000001</f>
        <v>355885.8246564751</v>
      </c>
      <c r="F173" s="1">
        <f>C173-C174</f>
        <v>-3.8208221916988805E-3</v>
      </c>
      <c r="G173" s="1">
        <f>-2254.7*D173^4 + 16898*D173^3 + 20968*D173^2 + 0.8449*D173-0.0000003</f>
        <v>524514.18408623524</v>
      </c>
      <c r="H173" s="1">
        <f>G173-G172</f>
        <v>-1103.569013048429</v>
      </c>
      <c r="I173" s="1">
        <v>1029.1791666666666</v>
      </c>
      <c r="J173" s="9">
        <v>1.2999999999999999E-3</v>
      </c>
      <c r="K173" s="1">
        <v>1.1679999999999999</v>
      </c>
      <c r="L173" s="9">
        <v>2453000</v>
      </c>
      <c r="M173" s="1">
        <v>1.7958333333333334</v>
      </c>
      <c r="N173" s="1">
        <v>6.3461901558207332</v>
      </c>
      <c r="O173" s="10">
        <v>3.3749999999999996</v>
      </c>
      <c r="P173" s="1">
        <f>AVERAGE(Q173:Q174)</f>
        <v>6.7338249999999995</v>
      </c>
      <c r="Q173" s="1">
        <f>1.158*O173+2.676</f>
        <v>6.584249999999999</v>
      </c>
      <c r="R173" s="1">
        <f>EXP(2.3026*(((7.5*P173)/(P173+237.3)+0.7858)))</f>
        <v>9.8346761529790605</v>
      </c>
      <c r="S173" s="1">
        <f>((0.622/I173)*J173*K173*L173*M173*(N173-R173))</f>
        <v>-14.1021767668426</v>
      </c>
      <c r="T173" s="1">
        <f>IF(S173&lt;0,S173,0)</f>
        <v>-14.1021767668426</v>
      </c>
      <c r="U173" s="9">
        <v>2258000</v>
      </c>
      <c r="V173" s="1">
        <f>(-T173)*E173/U173</f>
        <v>2.2226593481484334</v>
      </c>
      <c r="W173" s="1">
        <f>V173*3600*24/1000</f>
        <v>192.03776768002464</v>
      </c>
      <c r="X173" s="1">
        <v>0</v>
      </c>
      <c r="Y173" s="1">
        <f>X173*E173</f>
        <v>0</v>
      </c>
      <c r="Z173" s="1">
        <v>8114000</v>
      </c>
      <c r="AA173" s="1">
        <v>0.1</v>
      </c>
      <c r="AB173" s="1">
        <v>9.6</v>
      </c>
      <c r="AC173" s="1">
        <v>-0.24649000000000024</v>
      </c>
      <c r="AD173" s="1">
        <v>1.161</v>
      </c>
      <c r="AE173" s="1">
        <v>1.013E-3</v>
      </c>
      <c r="AF173" s="1">
        <v>0.77817218877263061</v>
      </c>
      <c r="AG173" s="1">
        <v>0.63453457226168253</v>
      </c>
      <c r="AH173" s="1">
        <v>999.99699827819529</v>
      </c>
      <c r="AI173" s="1">
        <v>2.4500000000000002</v>
      </c>
      <c r="AJ173" s="1">
        <v>28.356481481481481</v>
      </c>
      <c r="AK173" s="1">
        <v>6.7000000000000004E-2</v>
      </c>
      <c r="AL173" s="1">
        <v>200</v>
      </c>
      <c r="AM173" s="1">
        <v>30</v>
      </c>
      <c r="AN173" s="1">
        <f>((AA173*(AB173-AC173))/((AA173+(AK173*(1+(AL173/AM173))))*AH173*AI173))</f>
        <v>6.5491378176318015E-4</v>
      </c>
      <c r="AO173" s="1">
        <f>((86400*AD173*AE173*(AF173-AG173))/AM173)/((AA173+(AK173*(1+(AL173/AM173))))*AH173*AI173)</f>
        <v>3.2359740352874748E-4</v>
      </c>
      <c r="AP173" s="1">
        <f>AN173+AO173</f>
        <v>9.7851118529192769E-4</v>
      </c>
      <c r="AQ173" s="1">
        <f>AP173*Z173</f>
        <v>7939.6397574587008</v>
      </c>
      <c r="AR173" s="1">
        <v>388000</v>
      </c>
      <c r="AS173" s="1">
        <v>100</v>
      </c>
      <c r="AT173" s="1">
        <v>5</v>
      </c>
      <c r="AU173" s="1">
        <f>((AA173*(AB173-AC173))/((AA173+(AK173*(1+(AS173/AT173))))*AH173*AI173))</f>
        <v>2.6668796112055173E-4</v>
      </c>
      <c r="AV173" s="1">
        <f>((86400*AD173*AE173*(AF173-AG173))/AT173)/((AA173+(AK173*(1+(AS173/AT173))))*AH173*AI173)</f>
        <v>7.9063413390368157E-4</v>
      </c>
      <c r="AW173" s="1">
        <f>AU173+AV173</f>
        <v>1.0573220950242334E-3</v>
      </c>
      <c r="AX173" s="1">
        <f>AW173*AR173</f>
        <v>410.24097286940253</v>
      </c>
      <c r="AY173" s="1">
        <v>392000</v>
      </c>
      <c r="AZ173" s="1">
        <v>0</v>
      </c>
      <c r="BA173" s="1">
        <v>0.1</v>
      </c>
      <c r="BB173" s="1">
        <f>AY173*AZ173*BA173</f>
        <v>0</v>
      </c>
      <c r="BC173" s="1">
        <v>30000</v>
      </c>
      <c r="BD173" s="1">
        <f>BC173*W173/E173</f>
        <v>16.188149769555366</v>
      </c>
      <c r="BE173" s="1">
        <f>9325000-E173</f>
        <v>8969114.1753435247</v>
      </c>
      <c r="BF173" s="1">
        <f>AZ173*BE173</f>
        <v>0</v>
      </c>
      <c r="BG173" s="1">
        <f>AVERAGE(BF171:BF173)</f>
        <v>0</v>
      </c>
      <c r="BH173" s="1">
        <f>IF((BD173+BB173+AX173+AQ173)&lt;BG173,BD173+BB173+AX173+AQ173,BG173)</f>
        <v>0</v>
      </c>
      <c r="BI173" s="11">
        <v>3188.5182000000045</v>
      </c>
      <c r="BJ173" s="1">
        <v>17210.76573689581</v>
      </c>
      <c r="BK173" s="1">
        <v>13110.716291527404</v>
      </c>
    </row>
    <row r="174" spans="1:63">
      <c r="A174" s="8">
        <v>39986</v>
      </c>
      <c r="B174" s="7" t="s">
        <v>230</v>
      </c>
      <c r="C174" s="1">
        <v>22.24504694123932</v>
      </c>
      <c r="D174" s="1">
        <f>1*C174-19.06222222</f>
        <v>3.1828247212393208</v>
      </c>
      <c r="E174" s="1">
        <f>-9018.7*D174^3 + 50694*D174^2 + 41936*D174-0.0000001</f>
        <v>356232.30845617643</v>
      </c>
      <c r="F174" s="1">
        <f>C174-C175</f>
        <v>1.1451489387468428E-2</v>
      </c>
      <c r="G174" s="1">
        <f>-2254.7*D174^4 + 16898*D174^3 + 20968*D174^2 + 0.8449*D174-0.0000003</f>
        <v>525874.61372892279</v>
      </c>
      <c r="H174" s="1">
        <f>G174-G173</f>
        <v>1360.4296426875517</v>
      </c>
      <c r="I174" s="1">
        <v>1027.4416666666666</v>
      </c>
      <c r="J174" s="9">
        <v>1.2999999999999999E-3</v>
      </c>
      <c r="K174" s="1">
        <v>1.1679999999999999</v>
      </c>
      <c r="L174" s="9">
        <v>2453000</v>
      </c>
      <c r="M174" s="1">
        <v>1.1541666666666666</v>
      </c>
      <c r="N174" s="1">
        <v>6.644778914753938</v>
      </c>
      <c r="O174" s="10">
        <v>3.6333333333333333</v>
      </c>
      <c r="P174" s="1">
        <f>AVERAGE(Q174:Q175)</f>
        <v>6.2802750000000005</v>
      </c>
      <c r="Q174" s="1">
        <f>1.158*O174+2.676</f>
        <v>6.8834</v>
      </c>
      <c r="R174" s="1">
        <f>EXP(2.3026*(((7.5*P174)/(P174+237.3)+0.7858)))</f>
        <v>9.5319162462174223</v>
      </c>
      <c r="S174" s="1">
        <f>((0.622/I174)*J174*K174*L174*M174*(N174-R174))</f>
        <v>-7.5136839557157264</v>
      </c>
      <c r="T174" s="1">
        <f>IF(S174&lt;0,S174,0)</f>
        <v>-7.5136839557157264</v>
      </c>
      <c r="U174" s="9">
        <v>2258000</v>
      </c>
      <c r="V174" s="1">
        <f>(-T174)*E174/U174</f>
        <v>1.1853928168975856</v>
      </c>
      <c r="W174" s="1">
        <f>V174*3600*24/1000</f>
        <v>102.41793937995139</v>
      </c>
      <c r="X174" s="1">
        <v>0</v>
      </c>
      <c r="Y174" s="1">
        <f>X174*E174</f>
        <v>0</v>
      </c>
      <c r="Z174" s="1">
        <v>8114000</v>
      </c>
      <c r="AA174" s="1">
        <v>0.1</v>
      </c>
      <c r="AB174" s="1">
        <v>9.6999999999999993</v>
      </c>
      <c r="AC174" s="1">
        <v>-0.17688666666666672</v>
      </c>
      <c r="AD174" s="1">
        <v>1.161</v>
      </c>
      <c r="AE174" s="1">
        <v>1.013E-3</v>
      </c>
      <c r="AF174" s="1">
        <v>0.79251020175572684</v>
      </c>
      <c r="AG174" s="1">
        <v>0.66438771913855099</v>
      </c>
      <c r="AH174" s="1">
        <v>999.99900196339138</v>
      </c>
      <c r="AI174" s="1">
        <v>2.4500000000000002</v>
      </c>
      <c r="AJ174" s="1">
        <v>28.356481481481481</v>
      </c>
      <c r="AK174" s="1">
        <v>6.7000000000000004E-2</v>
      </c>
      <c r="AL174" s="1">
        <v>200</v>
      </c>
      <c r="AM174" s="1">
        <v>30</v>
      </c>
      <c r="AN174" s="1">
        <f>((AA174*(AB174-AC174))/((AA174+(AK174*(1+(AL174/AM174))))*AH174*AI174))</f>
        <v>6.5693422103144756E-4</v>
      </c>
      <c r="AO174" s="1">
        <f>((86400*AD174*AE174*(AF174-AG174))/AM174)/((AA174+(AK174*(1+(AL174/AM174))))*AH174*AI174)</f>
        <v>2.8864318862001001E-4</v>
      </c>
      <c r="AP174" s="1">
        <f>AN174+AO174</f>
        <v>9.4557740965145758E-4</v>
      </c>
      <c r="AQ174" s="1">
        <f>AP174*Z174</f>
        <v>7672.4151019119272</v>
      </c>
      <c r="AR174" s="1">
        <v>388000</v>
      </c>
      <c r="AS174" s="1">
        <v>100</v>
      </c>
      <c r="AT174" s="1">
        <v>5</v>
      </c>
      <c r="AU174" s="1">
        <f>((AA174*(AB174-AC174))/((AA174+(AK174*(1+(AS174/AT174))))*AH174*AI174))</f>
        <v>2.6751070579935743E-4</v>
      </c>
      <c r="AV174" s="1">
        <f>((86400*AD174*AE174*(AF174-AG174))/AT174)/((AA174+(AK174*(1+(AS174/AT174))))*AH174*AI174)</f>
        <v>7.0523173224875703E-4</v>
      </c>
      <c r="AW174" s="1">
        <f>AU174+AV174</f>
        <v>9.7274243804811446E-4</v>
      </c>
      <c r="AX174" s="1">
        <f>AW174*AR174</f>
        <v>377.42406596266841</v>
      </c>
      <c r="AY174" s="1">
        <v>392000</v>
      </c>
      <c r="AZ174" s="1">
        <v>0</v>
      </c>
      <c r="BA174" s="1">
        <v>0.1</v>
      </c>
      <c r="BB174" s="1">
        <f>AY174*AZ174*BA174</f>
        <v>0</v>
      </c>
      <c r="BC174" s="1">
        <v>30000</v>
      </c>
      <c r="BD174" s="1">
        <f>BC174*W174/E174</f>
        <v>8.6250969057640212</v>
      </c>
      <c r="BE174" s="1">
        <f>9325000-E174</f>
        <v>8968767.6915438231</v>
      </c>
      <c r="BF174" s="1">
        <f>AZ174*BE174</f>
        <v>0</v>
      </c>
      <c r="BG174" s="1">
        <f>AVERAGE(BF172:BF174)</f>
        <v>0</v>
      </c>
      <c r="BH174" s="1">
        <f>IF((BD174+BB174+AX174+AQ174)&lt;BG174,BD174+BB174+AX174+AQ174,BG174)</f>
        <v>0</v>
      </c>
      <c r="BI174" s="11">
        <v>2812.3631999999957</v>
      </c>
      <c r="BJ174" s="1">
        <v>14394.87251105724</v>
      </c>
      <c r="BK174" s="1">
        <v>13045.356893124746</v>
      </c>
    </row>
    <row r="175" spans="1:63">
      <c r="A175" s="8">
        <v>39987</v>
      </c>
      <c r="B175" s="7" t="s">
        <v>231</v>
      </c>
      <c r="C175" s="1">
        <v>22.233595451851851</v>
      </c>
      <c r="D175" s="1">
        <f>1*C175-19.06222222</f>
        <v>3.1713732318518524</v>
      </c>
      <c r="E175" s="1">
        <f>-9018.7*D175^3 + 50694*D175^2 + 41936*D175-0.0000001</f>
        <v>355190.76937734487</v>
      </c>
      <c r="F175" s="1">
        <f>C175-C176</f>
        <v>9.0660867724885463E-3</v>
      </c>
      <c r="G175" s="1">
        <f>-2254.7*D175^4 + 16898*D175^3 + 20968*D175^2 + 0.8449*D175-0.0000003</f>
        <v>521801.20503860514</v>
      </c>
      <c r="H175" s="1">
        <f>G175-G174</f>
        <v>-4073.4086903176503</v>
      </c>
      <c r="I175" s="1">
        <v>1028.1750000000002</v>
      </c>
      <c r="J175" s="9">
        <v>1.2999999999999999E-3</v>
      </c>
      <c r="K175" s="1">
        <v>1.1679999999999999</v>
      </c>
      <c r="L175" s="9">
        <v>2453000</v>
      </c>
      <c r="M175" s="1">
        <v>1.1333333333333333</v>
      </c>
      <c r="N175" s="1">
        <v>6.3065845312541748</v>
      </c>
      <c r="O175" s="10">
        <v>2.5916666666666672</v>
      </c>
      <c r="P175" s="1">
        <f>AVERAGE(Q175:Q176)</f>
        <v>5.4166000000000007</v>
      </c>
      <c r="Q175" s="1">
        <f>1.158*O175+2.676</f>
        <v>5.677150000000001</v>
      </c>
      <c r="R175" s="1">
        <f>EXP(2.3026*(((7.5*P175)/(P175+237.3)+0.7858)))</f>
        <v>8.9780161907242455</v>
      </c>
      <c r="S175" s="1">
        <f>((0.622/I175)*J175*K175*L175*M175*(N175-R175))</f>
        <v>-6.8219545084118733</v>
      </c>
      <c r="T175" s="1">
        <f>IF(S175&lt;0,S175,0)</f>
        <v>-6.8219545084118733</v>
      </c>
      <c r="U175" s="9">
        <v>2258000</v>
      </c>
      <c r="V175" s="1">
        <f>(-T175)*E175/U175</f>
        <v>1.0731157088131353</v>
      </c>
      <c r="W175" s="1">
        <f>V175*3600*24/1000</f>
        <v>92.717197241454897</v>
      </c>
      <c r="X175" s="1">
        <v>0</v>
      </c>
      <c r="Y175" s="1">
        <f>X175*E175</f>
        <v>0</v>
      </c>
      <c r="Z175" s="1">
        <v>8114000</v>
      </c>
      <c r="AA175" s="1">
        <v>0.1</v>
      </c>
      <c r="AB175" s="1">
        <v>8.5</v>
      </c>
      <c r="AC175" s="1">
        <v>-0.67823999999999984</v>
      </c>
      <c r="AD175" s="1">
        <v>1.161</v>
      </c>
      <c r="AE175" s="1">
        <v>1.013E-3</v>
      </c>
      <c r="AF175" s="1">
        <v>0.73608515051512857</v>
      </c>
      <c r="AG175" s="1">
        <v>0.63057961227462678</v>
      </c>
      <c r="AH175" s="1">
        <v>999.98424565618427</v>
      </c>
      <c r="AI175" s="1">
        <v>2.4500000000000002</v>
      </c>
      <c r="AJ175" s="1">
        <v>28.356481481481481</v>
      </c>
      <c r="AK175" s="1">
        <v>6.7000000000000004E-2</v>
      </c>
      <c r="AL175" s="1">
        <v>200</v>
      </c>
      <c r="AM175" s="1">
        <v>30</v>
      </c>
      <c r="AN175" s="1">
        <f>((AA175*(AB175-AC175))/((AA175+(AK175*(1+(AL175/AM175))))*AH175*AI175))</f>
        <v>6.1047464883282065E-4</v>
      </c>
      <c r="AO175" s="1">
        <f>((86400*AD175*AE175*(AF175-AG175))/AM175)/((AA175+(AK175*(1+(AL175/AM175))))*AH175*AI175)</f>
        <v>2.3769367983151446E-4</v>
      </c>
      <c r="AP175" s="1">
        <f>AN175+AO175</f>
        <v>8.4816832866433517E-4</v>
      </c>
      <c r="AQ175" s="1">
        <f>AP175*Z175</f>
        <v>6882.0378187824153</v>
      </c>
      <c r="AR175" s="1">
        <v>388000</v>
      </c>
      <c r="AS175" s="1">
        <v>100</v>
      </c>
      <c r="AT175" s="1">
        <v>5</v>
      </c>
      <c r="AU175" s="1">
        <f>((AA175*(AB175-AC175))/((AA175+(AK175*(1+(AS175/AT175))))*AH175*AI175))</f>
        <v>2.4859186651210414E-4</v>
      </c>
      <c r="AV175" s="1">
        <f>((86400*AD175*AE175*(AF175-AG175))/AT175)/((AA175+(AK175*(1+(AS175/AT175))))*AH175*AI175)</f>
        <v>5.807485926606743E-4</v>
      </c>
      <c r="AW175" s="1">
        <f>AU175+AV175</f>
        <v>8.2934045917277838E-4</v>
      </c>
      <c r="AX175" s="1">
        <f>AW175*AR175</f>
        <v>321.78409815903802</v>
      </c>
      <c r="AY175" s="1">
        <v>392000</v>
      </c>
      <c r="AZ175" s="1">
        <v>0</v>
      </c>
      <c r="BA175" s="1">
        <v>0.1</v>
      </c>
      <c r="BB175" s="1">
        <f>AY175*AZ175*BA175</f>
        <v>0</v>
      </c>
      <c r="BC175" s="1">
        <v>30000</v>
      </c>
      <c r="BD175" s="1">
        <f>BC175*W175/E175</f>
        <v>7.8310478679378104</v>
      </c>
      <c r="BE175" s="1">
        <f>9325000-E175</f>
        <v>8969809.2306226548</v>
      </c>
      <c r="BF175" s="1">
        <f>AZ175*BE175</f>
        <v>0</v>
      </c>
      <c r="BG175" s="1">
        <f>AVERAGE(BF173:BF175)</f>
        <v>0</v>
      </c>
      <c r="BH175" s="1">
        <f>IF((BD175+BB175+AX175+AQ175)&lt;BG175,BD175+BB175+AX175+AQ175,BG175)</f>
        <v>0</v>
      </c>
      <c r="BI175" s="11">
        <v>2565.6876000000011</v>
      </c>
      <c r="BJ175" s="1">
        <v>19516.819178313046</v>
      </c>
      <c r="BK175" s="1">
        <v>12970.440085236847</v>
      </c>
    </row>
    <row r="176" spans="1:63">
      <c r="A176" s="8">
        <v>39988</v>
      </c>
      <c r="B176" s="7" t="s">
        <v>232</v>
      </c>
      <c r="C176" s="1">
        <v>22.224529365079363</v>
      </c>
      <c r="D176" s="1">
        <f>1*C176-19.06222222</f>
        <v>3.1623071450793638</v>
      </c>
      <c r="E176" s="1">
        <f>-9018.7*D176^3 + 50694*D176^2 + 41936*D176-0.0000001</f>
        <v>354359.65296495485</v>
      </c>
      <c r="F176" s="1">
        <f>C176-C177</f>
        <v>5.2959984126950133E-3</v>
      </c>
      <c r="G176" s="1">
        <f>-2254.7*D176^4 + 16898*D176^3 + 20968*D176^2 + 0.8449*D176-0.0000003</f>
        <v>518584.79897785652</v>
      </c>
      <c r="H176" s="1">
        <f>G176-G175</f>
        <v>-3216.4060607486172</v>
      </c>
      <c r="I176" s="1">
        <v>1027.4458333333332</v>
      </c>
      <c r="J176" s="9">
        <v>1.2999999999999999E-3</v>
      </c>
      <c r="K176" s="1">
        <v>1.1679999999999999</v>
      </c>
      <c r="L176" s="9">
        <v>2453000</v>
      </c>
      <c r="M176" s="1">
        <v>0.77916666666666667</v>
      </c>
      <c r="N176" s="1">
        <v>6.3300776196821555</v>
      </c>
      <c r="O176" s="10">
        <v>2.1416666666666671</v>
      </c>
      <c r="P176" s="1">
        <f>AVERAGE(Q176:Q177)</f>
        <v>5.1150374999999997</v>
      </c>
      <c r="Q176" s="1">
        <f>1.158*O176+2.676</f>
        <v>5.1560500000000005</v>
      </c>
      <c r="R176" s="1">
        <f>EXP(2.3026*(((7.5*P176)/(P176+237.3)+0.7858)))</f>
        <v>8.7914111924094307</v>
      </c>
      <c r="S176" s="1">
        <f>((0.622/I176)*J176*K176*L176*M176*(N176-R176))</f>
        <v>-4.3243021647102102</v>
      </c>
      <c r="T176" s="1">
        <f>IF(S176&lt;0,S176,0)</f>
        <v>-4.3243021647102102</v>
      </c>
      <c r="U176" s="9">
        <v>2258000</v>
      </c>
      <c r="V176" s="1">
        <f>(-T176)*E176/U176</f>
        <v>0.67863517024017406</v>
      </c>
      <c r="W176" s="1">
        <f>V176*3600*24/1000</f>
        <v>58.634078708751041</v>
      </c>
      <c r="X176" s="1">
        <v>0</v>
      </c>
      <c r="Y176" s="1">
        <f>X176*E176</f>
        <v>0</v>
      </c>
      <c r="Z176" s="1">
        <v>8114000</v>
      </c>
      <c r="AA176" s="1">
        <v>0.1</v>
      </c>
      <c r="AB176" s="1">
        <v>6.4</v>
      </c>
      <c r="AC176" s="1">
        <v>-0.3987799999999998</v>
      </c>
      <c r="AD176" s="1">
        <v>1.161</v>
      </c>
      <c r="AE176" s="1">
        <v>1.013E-3</v>
      </c>
      <c r="AF176" s="1">
        <v>0.71282767047149731</v>
      </c>
      <c r="AG176" s="1">
        <v>0.632931569072817</v>
      </c>
      <c r="AH176" s="1">
        <v>999.97230497831583</v>
      </c>
      <c r="AI176" s="1">
        <v>2.4500000000000002</v>
      </c>
      <c r="AJ176" s="1">
        <v>28.356481481481481</v>
      </c>
      <c r="AK176" s="1">
        <v>6.7000000000000004E-2</v>
      </c>
      <c r="AL176" s="1">
        <v>200</v>
      </c>
      <c r="AM176" s="1">
        <v>30</v>
      </c>
      <c r="AN176" s="1">
        <f>((AA176*(AB176-AC176))/((AA176+(AK176*(1+(AL176/AM176))))*AH176*AI176))</f>
        <v>4.522144108176189E-4</v>
      </c>
      <c r="AO176" s="1">
        <f>((86400*AD176*AE176*(AF176-AG176))/AM176)/((AA176+(AK176*(1+(AL176/AM176))))*AH176*AI176)</f>
        <v>1.8000026758443371E-4</v>
      </c>
      <c r="AP176" s="1">
        <f>AN176+AO176</f>
        <v>6.3221467840205261E-4</v>
      </c>
      <c r="AQ176" s="1">
        <f>AP176*Z176</f>
        <v>5129.7899005542549</v>
      </c>
      <c r="AR176" s="1">
        <v>388000</v>
      </c>
      <c r="AS176" s="1">
        <v>100</v>
      </c>
      <c r="AT176" s="1">
        <v>5</v>
      </c>
      <c r="AU176" s="1">
        <f>((AA176*(AB176-AC176))/((AA176+(AK176*(1+(AS176/AT176))))*AH176*AI176))</f>
        <v>1.8414658931989301E-4</v>
      </c>
      <c r="AV176" s="1">
        <f>((86400*AD176*AE176*(AF176-AG176))/AT176)/((AA176+(AK176*(1+(AS176/AT176))))*AH176*AI176)</f>
        <v>4.3978831137749484E-4</v>
      </c>
      <c r="AW176" s="1">
        <f>AU176+AV176</f>
        <v>6.239349006973878E-4</v>
      </c>
      <c r="AX176" s="1">
        <f>AW176*AR176</f>
        <v>242.08674147058647</v>
      </c>
      <c r="AY176" s="1">
        <v>392000</v>
      </c>
      <c r="AZ176" s="1">
        <v>0</v>
      </c>
      <c r="BA176" s="1">
        <v>0.1</v>
      </c>
      <c r="BB176" s="1">
        <f>AY176*AZ176*BA176</f>
        <v>0</v>
      </c>
      <c r="BC176" s="1">
        <v>30000</v>
      </c>
      <c r="BD176" s="1">
        <f>BC176*W176/E176</f>
        <v>4.9639465061686732</v>
      </c>
      <c r="BE176" s="1">
        <f>9325000-E176</f>
        <v>8970640.3470350448</v>
      </c>
      <c r="BF176" s="1">
        <f>AZ176*BE176</f>
        <v>0</v>
      </c>
      <c r="BG176" s="1">
        <f>AVERAGE(BF174:BF176)</f>
        <v>0</v>
      </c>
      <c r="BH176" s="1">
        <f>IF((BD176+BB176+AX176+AQ176)&lt;BG176,BD176+BB176+AX176+AQ176,BG176)</f>
        <v>0</v>
      </c>
      <c r="BI176" s="11">
        <v>2375.3484000000017</v>
      </c>
      <c r="BJ176" s="1">
        <v>17466.862301823836</v>
      </c>
      <c r="BK176" s="1">
        <v>11933.741919783966</v>
      </c>
    </row>
    <row r="177" spans="1:63">
      <c r="A177" s="8">
        <v>39989</v>
      </c>
      <c r="B177" s="7" t="s">
        <v>233</v>
      </c>
      <c r="C177" s="1">
        <v>22.219233366666668</v>
      </c>
      <c r="D177" s="1">
        <f>1*C177-19.06222222</f>
        <v>3.1570111466666688</v>
      </c>
      <c r="E177" s="1">
        <f>-9018.7*D177^3 + 50694*D177^2 + 41936*D177-0.0000001</f>
        <v>353871.49776881619</v>
      </c>
      <c r="F177" s="1">
        <f>C177-C178</f>
        <v>4.2685396464676728E-3</v>
      </c>
      <c r="G177" s="1">
        <f>-2254.7*D177^4 + 16898*D177^3 + 20968*D177^2 + 0.8449*D177-0.0000003</f>
        <v>516709.41482268908</v>
      </c>
      <c r="H177" s="1">
        <f>G177-G176</f>
        <v>-1875.3841551674413</v>
      </c>
      <c r="I177" s="1">
        <v>1025.9375</v>
      </c>
      <c r="J177" s="9">
        <v>1.2999999999999999E-3</v>
      </c>
      <c r="K177" s="1">
        <v>1.1679999999999999</v>
      </c>
      <c r="L177" s="9">
        <v>2453000</v>
      </c>
      <c r="M177" s="1">
        <v>0.75000000000000011</v>
      </c>
      <c r="N177" s="1">
        <v>6.7857454501502676</v>
      </c>
      <c r="O177" s="10">
        <v>2.0708333333333333</v>
      </c>
      <c r="P177" s="1">
        <f>AVERAGE(Q177:Q178)</f>
        <v>8.7868624999999998</v>
      </c>
      <c r="Q177" s="1">
        <f>1.158*O177+2.676</f>
        <v>5.0740249999999998</v>
      </c>
      <c r="R177" s="1">
        <f>EXP(2.3026*(((7.5*P177)/(P177+237.3)+0.7858)))</f>
        <v>11.31369355546004</v>
      </c>
      <c r="S177" s="1">
        <f>((0.622/I177)*J177*K177*L177*M177*(N177-R177))</f>
        <v>-7.6685972189942406</v>
      </c>
      <c r="T177" s="1">
        <f>IF(S177&lt;0,S177,0)</f>
        <v>-7.6685972189942406</v>
      </c>
      <c r="U177" s="9">
        <v>2258000</v>
      </c>
      <c r="V177" s="1">
        <f>(-T177)*E177/U177</f>
        <v>1.2018148731936538</v>
      </c>
      <c r="W177" s="1">
        <f>V177*3600*24/1000</f>
        <v>103.8368050439317</v>
      </c>
      <c r="X177" s="1">
        <v>0</v>
      </c>
      <c r="Y177" s="1">
        <f>X177*E177</f>
        <v>0</v>
      </c>
      <c r="Z177" s="1">
        <v>8114000</v>
      </c>
      <c r="AA177" s="1">
        <v>0.1</v>
      </c>
      <c r="AB177" s="1">
        <v>1.5</v>
      </c>
      <c r="AC177" s="1">
        <v>-0.27056333333333349</v>
      </c>
      <c r="AD177" s="1">
        <v>1.161</v>
      </c>
      <c r="AE177" s="1">
        <v>1.013E-3</v>
      </c>
      <c r="AF177" s="1">
        <v>0.70922651378925561</v>
      </c>
      <c r="AG177" s="1">
        <v>0.67849336485838785</v>
      </c>
      <c r="AH177" s="1">
        <v>999.97011432320619</v>
      </c>
      <c r="AI177" s="1">
        <v>2.4500000000000002</v>
      </c>
      <c r="AJ177" s="1">
        <v>28.356481481481481</v>
      </c>
      <c r="AK177" s="1">
        <v>6.7000000000000004E-2</v>
      </c>
      <c r="AL177" s="1">
        <v>200</v>
      </c>
      <c r="AM177" s="1">
        <v>30</v>
      </c>
      <c r="AN177" s="1">
        <f>((AA177*(AB177-AC177))/((AA177+(AK177*(1+(AL177/AM177))))*AH177*AI177))</f>
        <v>1.1776760075369126E-4</v>
      </c>
      <c r="AO177" s="1">
        <f>((86400*AD177*AE177*(AF177-AG177))/AM177)/((AA177+(AK177*(1+(AL177/AM177))))*AH177*AI177)</f>
        <v>6.9239763310545934E-5</v>
      </c>
      <c r="AP177" s="1">
        <f>AN177+AO177</f>
        <v>1.8700736406423719E-4</v>
      </c>
      <c r="AQ177" s="1">
        <f>AP177*Z177</f>
        <v>1517.3777520172205</v>
      </c>
      <c r="AR177" s="1">
        <v>388000</v>
      </c>
      <c r="AS177" s="1">
        <v>100</v>
      </c>
      <c r="AT177" s="1">
        <v>5</v>
      </c>
      <c r="AU177" s="1">
        <f>((AA177*(AB177-AC177))/((AA177+(AK177*(1+(AS177/AT177))))*AH177*AI177))</f>
        <v>4.7956238218877587E-5</v>
      </c>
      <c r="AV177" s="1">
        <f>((86400*AD177*AE177*(AF177-AG177))/AT177)/((AA177+(AK177*(1+(AS177/AT177))))*AH177*AI177)</f>
        <v>1.6917107399431325E-4</v>
      </c>
      <c r="AW177" s="1">
        <f>AU177+AV177</f>
        <v>2.1712731221319083E-4</v>
      </c>
      <c r="AX177" s="1">
        <f>AW177*AR177</f>
        <v>84.245397138718047</v>
      </c>
      <c r="AY177" s="1">
        <v>392000</v>
      </c>
      <c r="AZ177" s="1">
        <v>0</v>
      </c>
      <c r="BA177" s="1">
        <v>0.1</v>
      </c>
      <c r="BB177" s="1">
        <f>AY177*AZ177*BA177</f>
        <v>0</v>
      </c>
      <c r="BC177" s="1">
        <v>30000</v>
      </c>
      <c r="BD177" s="1">
        <f>BC177*W177/E177</f>
        <v>8.802924708429174</v>
      </c>
      <c r="BE177" s="1">
        <f>9325000-E177</f>
        <v>8971128.5022311844</v>
      </c>
      <c r="BF177" s="1">
        <f>AZ177*BE177</f>
        <v>0</v>
      </c>
      <c r="BG177" s="1">
        <f>AVERAGE(BF175:BF177)</f>
        <v>0</v>
      </c>
      <c r="BH177" s="1">
        <f>IF((BD177+BB177+AX177+AQ177)&lt;BG177,BD177+BB177+AX177+AQ177,BG177)</f>
        <v>0</v>
      </c>
      <c r="BI177" s="11">
        <v>2221.1900999999966</v>
      </c>
      <c r="BJ177" s="1">
        <v>15313.89847235285</v>
      </c>
      <c r="BK177" s="1">
        <v>11321.161022229344</v>
      </c>
    </row>
    <row r="178" spans="1:63">
      <c r="A178" s="8">
        <v>39990</v>
      </c>
      <c r="B178" s="7" t="s">
        <v>234</v>
      </c>
      <c r="C178" s="1">
        <v>22.2149648270202</v>
      </c>
      <c r="D178" s="1">
        <f>1*C178-19.06222222</f>
        <v>3.1527426070202011</v>
      </c>
      <c r="E178" s="1">
        <f>-9018.7*D178^3 + 50694*D178^2 + 41936*D178-0.0000001</f>
        <v>353476.6299370944</v>
      </c>
      <c r="F178" s="1">
        <f>C178-C179</f>
        <v>-1.924319540645314E-3</v>
      </c>
      <c r="G178" s="1">
        <f>-2254.7*D178^4 + 16898*D178^3 + 20968*D178^2 + 0.8449*D178-0.0000003</f>
        <v>515199.75240714086</v>
      </c>
      <c r="H178" s="1">
        <f>G178-G177</f>
        <v>-1509.6624155482277</v>
      </c>
      <c r="I178" s="1">
        <v>1017.2958333333333</v>
      </c>
      <c r="J178" s="9">
        <v>1.2999999999999999E-3</v>
      </c>
      <c r="K178" s="1">
        <v>1.1679999999999999</v>
      </c>
      <c r="L178" s="9">
        <v>2453000</v>
      </c>
      <c r="M178" s="1">
        <v>1.6416666666666664</v>
      </c>
      <c r="N178" s="1">
        <v>10.727670459663583</v>
      </c>
      <c r="O178" s="10">
        <v>8.4833333333333343</v>
      </c>
      <c r="P178" s="1">
        <f>AVERAGE(Q178:Q179)</f>
        <v>14.038875000000001</v>
      </c>
      <c r="Q178" s="1">
        <f>1.158*O178+2.676</f>
        <v>12.499700000000001</v>
      </c>
      <c r="R178" s="1">
        <f>EXP(2.3026*(((7.5*P178)/(P178+237.3)+0.7858)))</f>
        <v>16.022508433228246</v>
      </c>
      <c r="S178" s="1">
        <f>((0.622/I178)*J178*K178*L178*M178*(N178-R178))</f>
        <v>-19.795410730648488</v>
      </c>
      <c r="T178" s="1">
        <f>IF(S178&lt;0,S178,0)</f>
        <v>-19.795410730648488</v>
      </c>
      <c r="U178" s="9">
        <v>2258000</v>
      </c>
      <c r="V178" s="1">
        <f>(-T178)*E178/U178</f>
        <v>3.0988552140346428</v>
      </c>
      <c r="W178" s="1">
        <f>V178*3600*24/1000</f>
        <v>267.74109049259312</v>
      </c>
      <c r="X178" s="1">
        <v>2.3999999999999998E-3</v>
      </c>
      <c r="Y178" s="1">
        <f>X178*E178</f>
        <v>848.34391184902654</v>
      </c>
      <c r="Z178" s="1">
        <v>8114000</v>
      </c>
      <c r="AA178" s="1">
        <v>0.1</v>
      </c>
      <c r="AB178" s="1">
        <v>2.6</v>
      </c>
      <c r="AC178" s="1">
        <v>2.3419166666666671</v>
      </c>
      <c r="AD178" s="1">
        <v>1.161</v>
      </c>
      <c r="AE178" s="1">
        <v>1.013E-3</v>
      </c>
      <c r="AF178" s="1">
        <v>1.1085988131651257</v>
      </c>
      <c r="AG178" s="1">
        <v>1.0725693517372592</v>
      </c>
      <c r="AH178" s="1">
        <v>999.84573419704293</v>
      </c>
      <c r="AI178" s="1">
        <v>2.4500000000000002</v>
      </c>
      <c r="AJ178" s="1">
        <v>28.356481481481481</v>
      </c>
      <c r="AK178" s="1">
        <v>6.7000000000000004E-2</v>
      </c>
      <c r="AL178" s="1">
        <v>200</v>
      </c>
      <c r="AM178" s="1">
        <v>30</v>
      </c>
      <c r="AN178" s="1">
        <f>((AA178*(AB178-AC178))/((AA178+(AK178*(1+(AL178/AM178))))*AH178*AI178))</f>
        <v>1.7168341489792257E-5</v>
      </c>
      <c r="AO178" s="1">
        <f>((86400*AD178*AE178*(AF178-AG178))/AM178)/((AA178+(AK178*(1+(AL178/AM178))))*AH178*AI178)</f>
        <v>8.1182104785276738E-5</v>
      </c>
      <c r="AP178" s="1">
        <f>AN178+AO178</f>
        <v>9.8350446275068988E-5</v>
      </c>
      <c r="AQ178" s="1">
        <f>AP178*Z178</f>
        <v>798.01552107590976</v>
      </c>
      <c r="AR178" s="1">
        <v>388000</v>
      </c>
      <c r="AS178" s="1">
        <v>100</v>
      </c>
      <c r="AT178" s="1">
        <v>5</v>
      </c>
      <c r="AU178" s="1">
        <f>((AA178*(AB178-AC178))/((AA178+(AK178*(1+(AS178/AT178))))*AH178*AI178))</f>
        <v>6.9911339709594216E-6</v>
      </c>
      <c r="AV178" s="1">
        <f>((86400*AD178*AE178*(AF178-AG178))/AT178)/((AA178+(AK178*(1+(AS178/AT178))))*AH178*AI178)</f>
        <v>1.9834937612434571E-4</v>
      </c>
      <c r="AW178" s="1">
        <f>AU178+AV178</f>
        <v>2.0534051009530512E-4</v>
      </c>
      <c r="AX178" s="1">
        <f>AW178*AR178</f>
        <v>79.67211791697838</v>
      </c>
      <c r="AY178" s="1">
        <v>392000</v>
      </c>
      <c r="AZ178" s="1">
        <v>2.3999999999999998E-3</v>
      </c>
      <c r="BA178" s="1">
        <v>0.1</v>
      </c>
      <c r="BB178" s="1">
        <f>AY178*AZ178*BA178</f>
        <v>94.08</v>
      </c>
      <c r="BC178" s="1">
        <v>30000</v>
      </c>
      <c r="BD178" s="1">
        <f>BC178*W178/E178</f>
        <v>22.723518429513234</v>
      </c>
      <c r="BE178" s="1">
        <f>9325000-E178</f>
        <v>8971523.3700629063</v>
      </c>
      <c r="BF178" s="1">
        <f>AZ178*BE178</f>
        <v>21531.656088150972</v>
      </c>
      <c r="BG178" s="1">
        <f>AVERAGE(BF176:BF178)</f>
        <v>7177.2186960503241</v>
      </c>
      <c r="BH178" s="1">
        <f>IF((BD178+BB178+AX178+AQ178)&lt;BG178,BD178+BB178+AX178+AQ178,BG178)</f>
        <v>994.49115742240133</v>
      </c>
      <c r="BI178" s="11">
        <v>4593.7449000000015</v>
      </c>
      <c r="BJ178" s="1">
        <v>18820.778852718569</v>
      </c>
      <c r="BK178" s="1">
        <v>12136.768715813903</v>
      </c>
    </row>
    <row r="179" spans="1:63">
      <c r="A179" s="8">
        <v>39991</v>
      </c>
      <c r="B179" s="7" t="s">
        <v>235</v>
      </c>
      <c r="C179" s="1">
        <v>22.216889146560845</v>
      </c>
      <c r="D179" s="1">
        <f>1*C179-19.06222222</f>
        <v>3.1546669265608465</v>
      </c>
      <c r="E179" s="1">
        <f>-9018.7*D179^3 + 50694*D179^2 + 41936*D179-0.0000001</f>
        <v>353654.7984435797</v>
      </c>
      <c r="F179" s="1">
        <f>C179-C180</f>
        <v>-2.8947776815755333E-3</v>
      </c>
      <c r="G179" s="1">
        <f>-2254.7*D179^4 + 16898*D179^3 + 20968*D179^2 + 0.8449*D179-0.0000003</f>
        <v>515880.1214509721</v>
      </c>
      <c r="H179" s="1">
        <f>G179-G178</f>
        <v>680.36904383124784</v>
      </c>
      <c r="I179" s="1">
        <v>1013.5708333333337</v>
      </c>
      <c r="J179" s="9">
        <v>1.2999999999999999E-3</v>
      </c>
      <c r="K179" s="1">
        <v>1.1679999999999999</v>
      </c>
      <c r="L179" s="9">
        <v>2453000</v>
      </c>
      <c r="M179" s="1">
        <v>0.85833333333333339</v>
      </c>
      <c r="N179" s="1">
        <v>12.889568292236229</v>
      </c>
      <c r="O179" s="10">
        <v>11.141666666666667</v>
      </c>
      <c r="P179" s="1">
        <f>AVERAGE(Q179:Q180)</f>
        <v>15.085899999999999</v>
      </c>
      <c r="Q179" s="1">
        <f>1.158*O179+2.676</f>
        <v>15.578050000000001</v>
      </c>
      <c r="R179" s="1">
        <f>EXP(2.3026*(((7.5*P179)/(P179+237.3)+0.7858)))</f>
        <v>17.143780867821977</v>
      </c>
      <c r="S179" s="1">
        <f>((0.622/I179)*J179*K179*L179*M179*(N179-R179))</f>
        <v>-8.3463230229895107</v>
      </c>
      <c r="T179" s="1">
        <f>IF(S179&lt;0,S179,0)</f>
        <v>-8.3463230229895107</v>
      </c>
      <c r="U179" s="9">
        <v>2258000</v>
      </c>
      <c r="V179" s="1">
        <f>(-T179)*E179/U179</f>
        <v>1.3072263890347051</v>
      </c>
      <c r="W179" s="1">
        <f>V179*3600*24/1000</f>
        <v>112.94436001259854</v>
      </c>
      <c r="X179" s="1">
        <v>1.52E-2</v>
      </c>
      <c r="Y179" s="1">
        <f>X179*E179</f>
        <v>5375.5529363424112</v>
      </c>
      <c r="Z179" s="1">
        <v>8114000</v>
      </c>
      <c r="AA179" s="1">
        <v>0.1</v>
      </c>
      <c r="AB179" s="1">
        <v>1.2</v>
      </c>
      <c r="AC179" s="1">
        <v>2.6035833333333334</v>
      </c>
      <c r="AD179" s="1">
        <v>1.161</v>
      </c>
      <c r="AE179" s="1">
        <v>1.013E-3</v>
      </c>
      <c r="AF179" s="1">
        <v>1.3251270041606482</v>
      </c>
      <c r="AG179" s="1">
        <v>1.2886860115462304</v>
      </c>
      <c r="AH179" s="1">
        <v>999.61916930545158</v>
      </c>
      <c r="AI179" s="1">
        <v>2.4500000000000002</v>
      </c>
      <c r="AJ179" s="1">
        <v>28.356481481481481</v>
      </c>
      <c r="AK179" s="1">
        <v>6.7000000000000004E-2</v>
      </c>
      <c r="AL179" s="1">
        <v>200</v>
      </c>
      <c r="AM179" s="1">
        <v>30</v>
      </c>
      <c r="AN179" s="1">
        <f>((AA179*(AB179-AC179))/((AA179+(AK179*(1+(AL179/AM179))))*AH179*AI179))</f>
        <v>-9.3390996325716901E-5</v>
      </c>
      <c r="AO179" s="1">
        <f>((86400*AD179*AE179*(AF179-AG179))/AM179)/((AA179+(AK179*(1+(AL179/AM179))))*AH179*AI179)</f>
        <v>8.2127983009000786E-5</v>
      </c>
      <c r="AP179" s="1">
        <f>AN179+AO179</f>
        <v>-1.1263013316716115E-5</v>
      </c>
      <c r="AQ179" s="1">
        <f>AP179*Z179</f>
        <v>-91.388090051834553</v>
      </c>
      <c r="AR179" s="1">
        <v>388000</v>
      </c>
      <c r="AS179" s="1">
        <v>100</v>
      </c>
      <c r="AT179" s="1">
        <v>5</v>
      </c>
      <c r="AU179" s="1">
        <f>((AA179*(AB179-AC179))/((AA179+(AK179*(1+(AS179/AT179))))*AH179*AI179))</f>
        <v>-3.8029821772980493E-5</v>
      </c>
      <c r="AV179" s="1">
        <f>((86400*AD179*AE179*(AF179-AG179))/AT179)/((AA179+(AK179*(1+(AS179/AT179))))*AH179*AI179)</f>
        <v>2.0066040705981478E-4</v>
      </c>
      <c r="AW179" s="1">
        <f>AU179+AV179</f>
        <v>1.6263058528683428E-4</v>
      </c>
      <c r="AX179" s="1">
        <f>AW179*AR179</f>
        <v>63.100667091291697</v>
      </c>
      <c r="AY179" s="1">
        <v>392000</v>
      </c>
      <c r="AZ179" s="1">
        <v>1.52E-2</v>
      </c>
      <c r="BA179" s="1">
        <v>0.1</v>
      </c>
      <c r="BB179" s="1">
        <f>AY179*AZ179*BA179</f>
        <v>595.84</v>
      </c>
      <c r="BC179" s="1">
        <v>30000</v>
      </c>
      <c r="BD179" s="1">
        <f>BC179*W179/E179</f>
        <v>9.5808987048666143</v>
      </c>
      <c r="BE179" s="1">
        <f>9325000-E179</f>
        <v>8971345.20155642</v>
      </c>
      <c r="BF179" s="1">
        <f>AZ179*BE179</f>
        <v>136364.44706365757</v>
      </c>
      <c r="BG179" s="1">
        <f>AVERAGE(BF177:BF179)</f>
        <v>52632.034383936181</v>
      </c>
      <c r="BH179" s="1">
        <f>IF((BD179+BB179+AX179+AQ179)&lt;BG179,BD179+BB179+AX179+AQ179,BG179)</f>
        <v>577.13347574432385</v>
      </c>
      <c r="BI179" s="11">
        <v>6455.1662999999962</v>
      </c>
      <c r="BJ179" s="1">
        <v>26438.416483452191</v>
      </c>
      <c r="BK179" s="1">
        <v>15401.010650953633</v>
      </c>
    </row>
    <row r="180" spans="1:63">
      <c r="A180" s="8">
        <v>39992</v>
      </c>
      <c r="B180" s="7" t="s">
        <v>236</v>
      </c>
      <c r="C180" s="1">
        <v>22.219783924242421</v>
      </c>
      <c r="D180" s="1">
        <f>1*C180-19.06222222</f>
        <v>3.157561704242422</v>
      </c>
      <c r="E180" s="1">
        <f>-9018.7*D180^3 + 50694*D180^2 + 41936*D180-0.0000001</f>
        <v>353922.3359087836</v>
      </c>
      <c r="F180" s="1">
        <f>C180-C181</f>
        <v>-3.4572236567349535E-3</v>
      </c>
      <c r="G180" s="1">
        <f>-2254.7*D180^4 + 16898*D180^3 + 20968*D180^2 + 0.8449*D180-0.0000003</f>
        <v>516904.25418463745</v>
      </c>
      <c r="H180" s="1">
        <f>G180-G179</f>
        <v>1024.1327336653485</v>
      </c>
      <c r="I180" s="1">
        <v>1001.2416666666667</v>
      </c>
      <c r="J180" s="9">
        <v>1.2999999999999999E-3</v>
      </c>
      <c r="K180" s="1">
        <v>1.1679999999999999</v>
      </c>
      <c r="L180" s="9">
        <v>2453000</v>
      </c>
      <c r="M180" s="1">
        <v>2.0708333333333333</v>
      </c>
      <c r="N180" s="1">
        <v>11.913672642248116</v>
      </c>
      <c r="O180" s="10">
        <v>10.291666666666666</v>
      </c>
      <c r="P180" s="1">
        <f>AVERAGE(Q180:Q181)</f>
        <v>13.8241625</v>
      </c>
      <c r="Q180" s="1">
        <f>1.158*O180+2.676</f>
        <v>14.593749999999998</v>
      </c>
      <c r="R180" s="1">
        <f>EXP(2.3026*(((7.5*P180)/(P180+237.3)+0.7858)))</f>
        <v>15.800692116795977</v>
      </c>
      <c r="S180" s="1">
        <f>((0.622/I180)*J180*K180*L180*M180*(N180-R180))</f>
        <v>-18.625034120877363</v>
      </c>
      <c r="T180" s="1">
        <f>IF(S180&lt;0,S180,0)</f>
        <v>-18.625034120877363</v>
      </c>
      <c r="U180" s="9">
        <v>2258000</v>
      </c>
      <c r="V180" s="1">
        <f>(-T180)*E180/U180</f>
        <v>2.9193160241105907</v>
      </c>
      <c r="W180" s="1">
        <f>V180*3600*24/1000</f>
        <v>252.22890448315505</v>
      </c>
      <c r="X180" s="1">
        <v>0.02</v>
      </c>
      <c r="Y180" s="1">
        <f>X180*E180</f>
        <v>7078.4467181756718</v>
      </c>
      <c r="Z180" s="1">
        <v>8114000</v>
      </c>
      <c r="AA180" s="1">
        <v>0.1</v>
      </c>
      <c r="AB180" s="1">
        <v>1.9</v>
      </c>
      <c r="AC180" s="1">
        <v>1.1529033333333332</v>
      </c>
      <c r="AD180" s="1">
        <v>1.161</v>
      </c>
      <c r="AE180" s="1">
        <v>1.013E-3</v>
      </c>
      <c r="AF180" s="1">
        <v>1.2521700029045293</v>
      </c>
      <c r="AG180" s="1">
        <v>1.1911267152629335</v>
      </c>
      <c r="AH180" s="1">
        <v>999.70191584709607</v>
      </c>
      <c r="AI180" s="1">
        <v>2.4500000000000002</v>
      </c>
      <c r="AJ180" s="1">
        <v>28.356481481481481</v>
      </c>
      <c r="AK180" s="1">
        <v>6.7000000000000004E-2</v>
      </c>
      <c r="AL180" s="1">
        <v>200</v>
      </c>
      <c r="AM180" s="1">
        <v>30</v>
      </c>
      <c r="AN180" s="1">
        <f>((AA180*(AB180-AC180))/((AA180+(AK180*(1+(AL180/AM180))))*AH180*AI180))</f>
        <v>4.9705867313425221E-5</v>
      </c>
      <c r="AO180" s="1">
        <f>((86400*AD180*AE180*(AF180-AG180))/AM180)/((AA180+(AK180*(1+(AL180/AM180))))*AH180*AI180)</f>
        <v>1.3756340781426941E-4</v>
      </c>
      <c r="AP180" s="1">
        <f>AN180+AO180</f>
        <v>1.8726927512769463E-4</v>
      </c>
      <c r="AQ180" s="1">
        <f>AP180*Z180</f>
        <v>1519.5028983861143</v>
      </c>
      <c r="AR180" s="1">
        <v>388000</v>
      </c>
      <c r="AS180" s="1">
        <v>100</v>
      </c>
      <c r="AT180" s="1">
        <v>5</v>
      </c>
      <c r="AU180" s="1">
        <f>((AA180*(AB180-AC180))/((AA180+(AK180*(1+(AS180/AT180))))*AH180*AI180))</f>
        <v>2.0240765698742718E-5</v>
      </c>
      <c r="AV180" s="1">
        <f>((86400*AD180*AE180*(AF180-AG180))/AT180)/((AA180+(AK180*(1+(AS180/AT180))))*AH180*AI180)</f>
        <v>3.3610382718788316E-4</v>
      </c>
      <c r="AW180" s="1">
        <f>AU180+AV180</f>
        <v>3.5634459288662589E-4</v>
      </c>
      <c r="AX180" s="1">
        <f>AW180*AR180</f>
        <v>138.26170204001085</v>
      </c>
      <c r="AY180" s="1">
        <v>392000</v>
      </c>
      <c r="AZ180" s="1">
        <v>0.02</v>
      </c>
      <c r="BA180" s="1">
        <v>0.1</v>
      </c>
      <c r="BB180" s="1">
        <f>AY180*AZ180*BA180</f>
        <v>784</v>
      </c>
      <c r="BC180" s="1">
        <v>30000</v>
      </c>
      <c r="BD180" s="1">
        <f>BC180*W180/E180</f>
        <v>21.380021453194917</v>
      </c>
      <c r="BE180" s="1">
        <f>9325000-E180</f>
        <v>8971077.6640912164</v>
      </c>
      <c r="BF180" s="1">
        <f>AZ180*BE180</f>
        <v>179421.55328182434</v>
      </c>
      <c r="BG180" s="1">
        <f>AVERAGE(BF178:BF180)</f>
        <v>112439.21881121096</v>
      </c>
      <c r="BH180" s="1">
        <f>IF((BD180+BB180+AX180+AQ180)&lt;BG180,BD180+BB180+AX180+AQ180,BG180)</f>
        <v>2463.1446218793199</v>
      </c>
      <c r="BI180" s="11">
        <v>8784.5742000000027</v>
      </c>
      <c r="BJ180" s="1">
        <v>35261.274139901303</v>
      </c>
      <c r="BK180" s="1">
        <v>20674.614859874135</v>
      </c>
    </row>
    <row r="181" spans="1:63">
      <c r="A181" s="8">
        <v>39993</v>
      </c>
      <c r="B181" s="7" t="s">
        <v>237</v>
      </c>
      <c r="C181" s="1">
        <v>22.223241147899156</v>
      </c>
      <c r="D181" s="1">
        <f>1*C181-19.06222222</f>
        <v>3.1610189278991569</v>
      </c>
      <c r="E181" s="1">
        <f>-9018.7*D181^3 + 50694*D181^2 + 41936*D181-0.0000001</f>
        <v>354241.09208867548</v>
      </c>
      <c r="F181" s="1">
        <f>C181-C182</f>
        <v>-7.5344104341787954E-3</v>
      </c>
      <c r="G181" s="1">
        <f>-2254.7*D181^4 + 16898*D181^3 + 20968*D181^2 + 0.8449*D181-0.0000003</f>
        <v>518128.38612150826</v>
      </c>
      <c r="H181" s="1">
        <f>G181-G180</f>
        <v>1224.1319368708064</v>
      </c>
      <c r="I181" s="1">
        <v>992.95416666666665</v>
      </c>
      <c r="J181" s="9">
        <v>1.2999999999999999E-3</v>
      </c>
      <c r="K181" s="1">
        <v>1.1679999999999999</v>
      </c>
      <c r="L181" s="9">
        <v>2453000</v>
      </c>
      <c r="M181" s="1">
        <v>3.3333333333333335</v>
      </c>
      <c r="N181" s="1">
        <v>9.6640741269371038</v>
      </c>
      <c r="O181" s="10">
        <v>8.9625000000000004</v>
      </c>
      <c r="P181" s="1">
        <f>AVERAGE(Q181:Q182)</f>
        <v>13.662525</v>
      </c>
      <c r="Q181" s="1">
        <f>1.158*O181+2.676</f>
        <v>13.054575</v>
      </c>
      <c r="R181" s="1">
        <f>EXP(2.3026*(((7.5*P181)/(P181+237.3)+0.7858)))</f>
        <v>15.635489074953052</v>
      </c>
      <c r="S181" s="1">
        <f>((0.622/I181)*J181*K181*L181*M181*(N181-R181))</f>
        <v>-46.440931450558459</v>
      </c>
      <c r="T181" s="1">
        <f>IF(S181&lt;0,S181,0)</f>
        <v>-46.440931450558459</v>
      </c>
      <c r="U181" s="9">
        <v>2258000</v>
      </c>
      <c r="V181" s="1">
        <f>(-T181)*E181/U181</f>
        <v>7.2857778010013927</v>
      </c>
      <c r="W181" s="1">
        <f>V181*3600*24/1000</f>
        <v>629.49120200652021</v>
      </c>
      <c r="X181" s="1">
        <v>4.4400000000000002E-2</v>
      </c>
      <c r="Y181" s="1">
        <f>X181*E181</f>
        <v>15728.304488737193</v>
      </c>
      <c r="Z181" s="1">
        <v>8114000</v>
      </c>
      <c r="AA181" s="1">
        <v>0.1</v>
      </c>
      <c r="AB181" s="1">
        <v>5.5</v>
      </c>
      <c r="AC181" s="1">
        <v>-0.3804633333333336</v>
      </c>
      <c r="AD181" s="1">
        <v>1.161</v>
      </c>
      <c r="AE181" s="1">
        <v>1.013E-3</v>
      </c>
      <c r="AF181" s="1">
        <v>1.145155296008896</v>
      </c>
      <c r="AG181" s="1">
        <v>0.96622478100750597</v>
      </c>
      <c r="AH181" s="1">
        <v>999.81197983558093</v>
      </c>
      <c r="AI181" s="1">
        <v>2.4500000000000002</v>
      </c>
      <c r="AJ181" s="1">
        <v>28.356481481481481</v>
      </c>
      <c r="AK181" s="1">
        <v>6.7000000000000004E-2</v>
      </c>
      <c r="AL181" s="1">
        <v>200</v>
      </c>
      <c r="AM181" s="1">
        <v>30</v>
      </c>
      <c r="AN181" s="1">
        <f>((AA181*(AB181-AC181))/((AA181+(AK181*(1+(AL181/AM181))))*AH181*AI181))</f>
        <v>3.9119616802795089E-4</v>
      </c>
      <c r="AO181" s="1">
        <f>((86400*AD181*AE181*(AF181-AG181))/AM181)/((AA181+(AK181*(1+(AL181/AM181))))*AH181*AI181)</f>
        <v>4.0318244150773519E-4</v>
      </c>
      <c r="AP181" s="1">
        <f>AN181+AO181</f>
        <v>7.9437860953568613E-4</v>
      </c>
      <c r="AQ181" s="1">
        <f>AP181*Z181</f>
        <v>6445.5880377725571</v>
      </c>
      <c r="AR181" s="1">
        <v>388000</v>
      </c>
      <c r="AS181" s="1">
        <v>100</v>
      </c>
      <c r="AT181" s="1">
        <v>5</v>
      </c>
      <c r="AU181" s="1">
        <f>((AA181*(AB181-AC181))/((AA181+(AK181*(1+(AS181/AT181))))*AH181*AI181))</f>
        <v>1.5929930222062763E-4</v>
      </c>
      <c r="AV181" s="1">
        <f>((86400*AD181*AE181*(AF181-AG181))/AT181)/((AA181+(AK181*(1+(AS181/AT181))))*AH181*AI181)</f>
        <v>9.8508145297377617E-4</v>
      </c>
      <c r="AW181" s="1">
        <f>AU181+AV181</f>
        <v>1.1443807551944037E-3</v>
      </c>
      <c r="AX181" s="1">
        <f>AW181*AR181</f>
        <v>444.01973301542864</v>
      </c>
      <c r="AY181" s="1">
        <v>392000</v>
      </c>
      <c r="AZ181" s="1">
        <v>4.4400000000000002E-2</v>
      </c>
      <c r="BA181" s="1">
        <v>0.1</v>
      </c>
      <c r="BB181" s="1">
        <f>AY181*AZ181*BA181</f>
        <v>1740.48</v>
      </c>
      <c r="BC181" s="1">
        <v>30000</v>
      </c>
      <c r="BD181" s="1">
        <f>BC181*W181/E181</f>
        <v>53.310404924644601</v>
      </c>
      <c r="BE181" s="1">
        <f>9325000-E181</f>
        <v>8970758.9079113249</v>
      </c>
      <c r="BF181" s="1">
        <f>AZ181*BE181</f>
        <v>398301.69551126286</v>
      </c>
      <c r="BG181" s="1">
        <f>AVERAGE(BF179:BF181)</f>
        <v>238029.23195224826</v>
      </c>
      <c r="BH181" s="1">
        <f>IF((BD181+BB181+AX181+AQ181)&lt;BG181,BD181+BB181+AX181+AQ181,BG181)</f>
        <v>8683.3981757126312</v>
      </c>
      <c r="BI181" s="11">
        <v>65864.103300000017</v>
      </c>
      <c r="BJ181" s="1">
        <v>106006.35250534888</v>
      </c>
      <c r="BK181" s="1">
        <v>26267.567855488996</v>
      </c>
    </row>
    <row r="182" spans="1:63">
      <c r="A182" s="8">
        <v>39994</v>
      </c>
      <c r="B182" s="7" t="s">
        <v>238</v>
      </c>
      <c r="C182" s="1">
        <v>22.230775558333335</v>
      </c>
      <c r="D182" s="1">
        <f>1*C182-19.06222222</f>
        <v>3.1685533383333357</v>
      </c>
      <c r="E182" s="1">
        <f>-9018.7*D182^3 + 50694*D182^2 + 41936*D182-0.0000001</f>
        <v>354932.87749828026</v>
      </c>
      <c r="F182" s="1">
        <f>C182-C183</f>
        <v>-1.4349026454993918E-3</v>
      </c>
      <c r="G182" s="1">
        <f>-2254.7*D182^4 + 16898*D182^3 + 20968*D182^2 + 0.8449*D182-0.0000003</f>
        <v>520799.97497288161</v>
      </c>
      <c r="H182" s="1">
        <f>G182-G181</f>
        <v>2671.5888513733516</v>
      </c>
      <c r="I182" s="1">
        <v>1003.1999999999999</v>
      </c>
      <c r="J182" s="9">
        <v>1.2999999999999999E-3</v>
      </c>
      <c r="K182" s="1">
        <v>1.1679999999999999</v>
      </c>
      <c r="L182" s="9">
        <v>2453000</v>
      </c>
      <c r="M182" s="1">
        <v>3.1666666666666674</v>
      </c>
      <c r="N182" s="1">
        <v>8.9939133353815759</v>
      </c>
      <c r="O182" s="10">
        <v>10.012500000000001</v>
      </c>
      <c r="P182" s="1">
        <f>AVERAGE(Q182:Q183)</f>
        <v>13.421275</v>
      </c>
      <c r="Q182" s="1">
        <f>1.158*O182+2.676</f>
        <v>14.270475000000001</v>
      </c>
      <c r="R182" s="1">
        <f>EXP(2.3026*(((7.5*P182)/(P182+237.3)+0.7858)))</f>
        <v>15.391736744217114</v>
      </c>
      <c r="S182" s="1">
        <f>((0.622/I182)*J182*K182*L182*M182*(N182-R182))</f>
        <v>-46.78656958693886</v>
      </c>
      <c r="T182" s="1">
        <f>IF(S182&lt;0,S182,0)</f>
        <v>-46.78656958693886</v>
      </c>
      <c r="U182" s="9">
        <v>2258000</v>
      </c>
      <c r="V182" s="1">
        <f>(-T182)*E182/U182</f>
        <v>7.3543364799671105</v>
      </c>
      <c r="W182" s="1">
        <f>V182*3600*24/1000</f>
        <v>635.41467186915827</v>
      </c>
      <c r="X182" s="1">
        <v>1.12E-2</v>
      </c>
      <c r="Y182" s="1">
        <f>X182*E182</f>
        <v>3975.2482279807386</v>
      </c>
      <c r="Z182" s="1">
        <v>8114000</v>
      </c>
      <c r="AA182" s="1">
        <v>0.1</v>
      </c>
      <c r="AB182" s="1">
        <v>9.1999999999999993</v>
      </c>
      <c r="AC182" s="1">
        <v>-4.5006666666666341E-2</v>
      </c>
      <c r="AD182" s="1">
        <v>1.161</v>
      </c>
      <c r="AE182" s="1">
        <v>1.013E-3</v>
      </c>
      <c r="AF182" s="1">
        <v>1.2289915756706533</v>
      </c>
      <c r="AG182" s="1">
        <v>0.89921216953236138</v>
      </c>
      <c r="AH182" s="1">
        <v>999.72700877260274</v>
      </c>
      <c r="AI182" s="1">
        <v>2.4500000000000002</v>
      </c>
      <c r="AJ182" s="1">
        <v>28.356481481481481</v>
      </c>
      <c r="AK182" s="1">
        <v>6.7000000000000004E-2</v>
      </c>
      <c r="AL182" s="1">
        <v>200</v>
      </c>
      <c r="AM182" s="1">
        <v>30</v>
      </c>
      <c r="AN182" s="1">
        <f>((AA182*(AB182-AC182))/((AA182+(AK182*(1+(AL182/AM182))))*AH182*AI182))</f>
        <v>6.1507373953034728E-4</v>
      </c>
      <c r="AO182" s="1">
        <f>((86400*AD182*AE182*(AF182-AG182))/AM182)/((AA182+(AK182*(1+(AL182/AM182))))*AH182*AI182)</f>
        <v>7.4315198315922282E-4</v>
      </c>
      <c r="AP182" s="1">
        <f>AN182+AO182</f>
        <v>1.3582257226895701E-3</v>
      </c>
      <c r="AQ182" s="1">
        <f>AP182*Z182</f>
        <v>11020.643513903171</v>
      </c>
      <c r="AR182" s="1">
        <v>388000</v>
      </c>
      <c r="AS182" s="1">
        <v>100</v>
      </c>
      <c r="AT182" s="1">
        <v>5</v>
      </c>
      <c r="AU182" s="1">
        <f>((AA182*(AB182-AC182))/((AA182+(AK182*(1+(AS182/AT182))))*AH182*AI182))</f>
        <v>2.5046466588705361E-4</v>
      </c>
      <c r="AV182" s="1">
        <f>((86400*AD182*AE182*(AF182-AG182))/AT182)/((AA182+(AK182*(1+(AS182/AT182))))*AH182*AI182)</f>
        <v>1.8157170550711736E-3</v>
      </c>
      <c r="AW182" s="1">
        <f>AU182+AV182</f>
        <v>2.0661817209582274E-3</v>
      </c>
      <c r="AX182" s="1">
        <f>AW182*AR182</f>
        <v>801.67850773179225</v>
      </c>
      <c r="AY182" s="1">
        <v>392000</v>
      </c>
      <c r="AZ182" s="1">
        <v>1.12E-2</v>
      </c>
      <c r="BA182" s="1">
        <v>0.1</v>
      </c>
      <c r="BB182" s="1">
        <f>AY182*AZ182*BA182</f>
        <v>439.03999999999996</v>
      </c>
      <c r="BC182" s="1">
        <v>30000</v>
      </c>
      <c r="BD182" s="1">
        <f>BC182*W182/E182</f>
        <v>53.707169339834152</v>
      </c>
      <c r="BE182" s="1">
        <f>9325000-E182</f>
        <v>8970067.1225017197</v>
      </c>
      <c r="BF182" s="1">
        <f>AZ182*BE182</f>
        <v>100464.75177201926</v>
      </c>
      <c r="BG182" s="1">
        <f>AVERAGE(BF180:BF182)</f>
        <v>226062.6668550355</v>
      </c>
      <c r="BH182" s="1">
        <f>IF((BD182+BB182+AX182+AQ182)&lt;BG182,BD182+BB182+AX182+AQ182,BG182)</f>
        <v>12315.069190974797</v>
      </c>
      <c r="BI182" s="11">
        <v>40366.054800000005</v>
      </c>
      <c r="BJ182" s="1">
        <v>71376.290092266165</v>
      </c>
      <c r="BK182" s="1">
        <v>30341.990587527933</v>
      </c>
    </row>
    <row r="183" spans="1:63">
      <c r="A183" s="8">
        <v>39995</v>
      </c>
      <c r="B183" s="7" t="s">
        <v>239</v>
      </c>
      <c r="C183" s="1">
        <v>22.232210460978834</v>
      </c>
      <c r="D183" s="1">
        <f>1*C183-19.06222222</f>
        <v>3.1699882409788351</v>
      </c>
      <c r="E183" s="1">
        <f>-9018.7*D183^3 + 50694*D183^2 + 41936*D183-0.0000001</f>
        <v>355064.17546692601</v>
      </c>
      <c r="F183" s="1">
        <f>C183-C184</f>
        <v>3.2631438071177854E-3</v>
      </c>
      <c r="G183" s="1">
        <f>-2254.7*D183^4 + 16898*D183^3 + 20968*D183^2 + 0.8449*D183-0.0000003</f>
        <v>521309.35995955899</v>
      </c>
      <c r="H183" s="1">
        <f>G183-G182</f>
        <v>509.38498667738168</v>
      </c>
      <c r="I183" s="1">
        <v>1009.1541666666667</v>
      </c>
      <c r="J183" s="9">
        <v>1.2999999999999999E-3</v>
      </c>
      <c r="K183" s="1">
        <v>1.1679999999999999</v>
      </c>
      <c r="L183" s="9">
        <v>2453000</v>
      </c>
      <c r="M183" s="1">
        <v>2.7416666666666671</v>
      </c>
      <c r="N183" s="1">
        <v>8.3049580670829748</v>
      </c>
      <c r="O183" s="10">
        <v>8.5458333333333325</v>
      </c>
      <c r="P183" s="1">
        <f>AVERAGE(Q183:Q184)</f>
        <v>10.067899999999998</v>
      </c>
      <c r="Q183" s="1">
        <f>1.158*O183+2.676</f>
        <v>12.572074999999998</v>
      </c>
      <c r="R183" s="1">
        <f>EXP(2.3026*(((7.5*P183)/(P183+237.3)+0.7858)))</f>
        <v>12.332691449056185</v>
      </c>
      <c r="S183" s="1">
        <f>((0.622/I183)*J183*K183*L183*M183*(N183-R183))</f>
        <v>-25.350817959016315</v>
      </c>
      <c r="T183" s="1">
        <f>IF(S183&lt;0,S183,0)</f>
        <v>-25.350817959016315</v>
      </c>
      <c r="U183" s="9">
        <v>2258000</v>
      </c>
      <c r="V183" s="1">
        <f>(-T183)*E183/U183</f>
        <v>3.986345117816771</v>
      </c>
      <c r="W183" s="1">
        <f>V183*3600*24/1000</f>
        <v>344.42021817936899</v>
      </c>
      <c r="X183" s="1">
        <v>0</v>
      </c>
      <c r="Y183" s="1">
        <f>X183*E183</f>
        <v>0</v>
      </c>
      <c r="Z183" s="1">
        <v>8114000</v>
      </c>
      <c r="AA183" s="1">
        <v>0.1</v>
      </c>
      <c r="AB183" s="1">
        <v>8.6999999999999993</v>
      </c>
      <c r="AC183" s="1">
        <v>-0.45582333333333336</v>
      </c>
      <c r="AD183" s="1">
        <v>1.161</v>
      </c>
      <c r="AE183" s="1">
        <v>1.013E-3</v>
      </c>
      <c r="AF183" s="1">
        <v>1.1133080443848697</v>
      </c>
      <c r="AG183" s="1">
        <v>0.83034224977038196</v>
      </c>
      <c r="AH183" s="1">
        <v>999.84151237973458</v>
      </c>
      <c r="AI183" s="1">
        <v>2.4500000000000002</v>
      </c>
      <c r="AJ183" s="1">
        <v>28.356481481481481</v>
      </c>
      <c r="AK183" s="1">
        <v>6.7000000000000004E-2</v>
      </c>
      <c r="AL183" s="1">
        <v>200</v>
      </c>
      <c r="AM183" s="1">
        <v>30</v>
      </c>
      <c r="AN183" s="1">
        <f>((AA183*(AB183-AC183))/((AA183+(AK183*(1+(AL183/AM183))))*AH183*AI183))</f>
        <v>6.0907057929921024E-4</v>
      </c>
      <c r="AO183" s="1">
        <f>((86400*AD183*AE183*(AF183-AG183))/AM183)/((AA183+(AK183*(1+(AL183/AM183))))*AH183*AI183)</f>
        <v>6.3758532258317445E-4</v>
      </c>
      <c r="AP183" s="1">
        <f>AN183+AO183</f>
        <v>1.2466559018823847E-3</v>
      </c>
      <c r="AQ183" s="1">
        <f>AP183*Z183</f>
        <v>10115.365987873669</v>
      </c>
      <c r="AR183" s="1">
        <v>388000</v>
      </c>
      <c r="AS183" s="1">
        <v>100</v>
      </c>
      <c r="AT183" s="1">
        <v>5</v>
      </c>
      <c r="AU183" s="1">
        <f>((AA183*(AB183-AC183))/((AA183+(AK183*(1+(AS183/AT183))))*AH183*AI183))</f>
        <v>2.4802011424239018E-4</v>
      </c>
      <c r="AV183" s="1">
        <f>((86400*AD183*AE183*(AF183-AG183))/AT183)/((AA183+(AK183*(1+(AS183/AT183))))*AH183*AI183)</f>
        <v>1.5577897529868933E-3</v>
      </c>
      <c r="AW183" s="1">
        <f>AU183+AV183</f>
        <v>1.8058098672292834E-3</v>
      </c>
      <c r="AX183" s="1">
        <f>AW183*AR183</f>
        <v>700.654228484962</v>
      </c>
      <c r="AY183" s="1">
        <v>392000</v>
      </c>
      <c r="AZ183" s="1">
        <v>0</v>
      </c>
      <c r="BA183" s="1">
        <v>0.1</v>
      </c>
      <c r="BB183" s="1">
        <f>AY183*AZ183*BA183</f>
        <v>0</v>
      </c>
      <c r="BC183" s="1">
        <v>30000</v>
      </c>
      <c r="BD183" s="1">
        <f>BC183*W183/E183</f>
        <v>29.100673228419083</v>
      </c>
      <c r="BE183" s="1">
        <f>9325000-E183</f>
        <v>8969935.8245330732</v>
      </c>
      <c r="BF183" s="1">
        <f>AZ183*BE183</f>
        <v>0</v>
      </c>
      <c r="BG183" s="1">
        <f>AVERAGE(BF181:BF183)</f>
        <v>166255.4824277607</v>
      </c>
      <c r="BH183" s="1">
        <f>IF((BD183+BB183+AX183+AQ183)&lt;BG183,BD183+BB183+AX183+AQ183,BG183)</f>
        <v>10845.12088958705</v>
      </c>
      <c r="BI183" s="11">
        <v>22635.667799999996</v>
      </c>
      <c r="BJ183" s="1">
        <v>52270.243666994371</v>
      </c>
      <c r="BK183" s="1">
        <v>30488.381071851119</v>
      </c>
    </row>
    <row r="184" spans="1:63">
      <c r="A184" s="8">
        <v>39996</v>
      </c>
      <c r="B184" s="7" t="s">
        <v>240</v>
      </c>
      <c r="C184" s="1">
        <v>22.228947317171716</v>
      </c>
      <c r="D184" s="1">
        <f>1*C184-19.06222222</f>
        <v>3.1667250971717174</v>
      </c>
      <c r="E184" s="1">
        <f>-9018.7*D184^3 + 50694*D184^2 + 41936*D184-0.0000001</f>
        <v>354765.3788663813</v>
      </c>
      <c r="F184" s="1">
        <f>C184-C185</f>
        <v>-1.8827732828285093E-2</v>
      </c>
      <c r="G184" s="1">
        <f>-2254.7*D184^4 + 16898*D184^3 + 20968*D184^2 + 0.8449*D184-0.0000003</f>
        <v>520151.22942109976</v>
      </c>
      <c r="H184" s="1">
        <f>G184-G183</f>
        <v>-1158.130538459227</v>
      </c>
      <c r="I184" s="1">
        <v>1009.0833333333335</v>
      </c>
      <c r="J184" s="9">
        <v>1.2999999999999999E-3</v>
      </c>
      <c r="K184" s="1">
        <v>1.1679999999999999</v>
      </c>
      <c r="L184" s="9">
        <v>2453000</v>
      </c>
      <c r="M184" s="1">
        <v>1.4916666666666665</v>
      </c>
      <c r="N184" s="1">
        <v>7.2869418260935985</v>
      </c>
      <c r="O184" s="10">
        <v>4.2208333333333332</v>
      </c>
      <c r="P184" s="1">
        <f>AVERAGE(Q184:Q185)</f>
        <v>10.671025</v>
      </c>
      <c r="Q184" s="1">
        <f>1.158*O184+2.676</f>
        <v>7.5637249999999998</v>
      </c>
      <c r="R184" s="1">
        <f>EXP(2.3026*(((7.5*P184)/(P184+237.3)+0.7858)))</f>
        <v>12.839772677079244</v>
      </c>
      <c r="S184" s="1">
        <f>((0.622/I184)*J184*K184*L184*M184*(N184-R184))</f>
        <v>-19.016619815408117</v>
      </c>
      <c r="T184" s="1">
        <f>IF(S184&lt;0,S184,0)</f>
        <v>-19.016619815408117</v>
      </c>
      <c r="U184" s="9">
        <v>2258000</v>
      </c>
      <c r="V184" s="1">
        <f>(-T184)*E184/U184</f>
        <v>2.9877937704035404</v>
      </c>
      <c r="W184" s="1">
        <f>V184*3600*24/1000</f>
        <v>258.1453817628659</v>
      </c>
      <c r="X184" s="1">
        <v>0</v>
      </c>
      <c r="Y184" s="1">
        <f>X184*E184</f>
        <v>0</v>
      </c>
      <c r="Z184" s="1">
        <v>8114000</v>
      </c>
      <c r="AA184" s="1">
        <v>0.1</v>
      </c>
      <c r="AB184" s="1">
        <v>8.6999999999999993</v>
      </c>
      <c r="AC184" s="1">
        <v>-1.8662066666666675</v>
      </c>
      <c r="AD184" s="1">
        <v>1.161</v>
      </c>
      <c r="AE184" s="1">
        <v>1.013E-3</v>
      </c>
      <c r="AF184" s="1">
        <v>0.82598877496597001</v>
      </c>
      <c r="AG184" s="1">
        <v>0.72859093191789936</v>
      </c>
      <c r="AH184" s="1">
        <v>999.99956205609396</v>
      </c>
      <c r="AI184" s="1">
        <v>2.4500000000000002</v>
      </c>
      <c r="AJ184" s="1">
        <v>28.356481481481481</v>
      </c>
      <c r="AK184" s="1">
        <v>6.7000000000000004E-2</v>
      </c>
      <c r="AL184" s="1">
        <v>200</v>
      </c>
      <c r="AM184" s="1">
        <v>30</v>
      </c>
      <c r="AN184" s="1">
        <f>((AA184*(AB184-AC184))/((AA184+(AK184*(1+(AL184/AM184))))*AH184*AI184))</f>
        <v>7.027820701309966E-4</v>
      </c>
      <c r="AO184" s="1">
        <f>((86400*AD184*AE184*(AF184-AG184))/AM184)/((AA184+(AK184*(1+(AL184/AM184))))*AH184*AI184)</f>
        <v>2.1942447306526894E-4</v>
      </c>
      <c r="AP184" s="1">
        <f>AN184+AO184</f>
        <v>9.222065431962656E-4</v>
      </c>
      <c r="AQ184" s="1">
        <f>AP184*Z184</f>
        <v>7482.7838914944987</v>
      </c>
      <c r="AR184" s="1">
        <v>388000</v>
      </c>
      <c r="AS184" s="1">
        <v>100</v>
      </c>
      <c r="AT184" s="1">
        <v>5</v>
      </c>
      <c r="AU184" s="1">
        <f>((AA184*(AB184-AC184))/((AA184+(AK184*(1+(AS184/AT184))))*AH184*AI184))</f>
        <v>2.8618044483768294E-4</v>
      </c>
      <c r="AV184" s="1">
        <f>((86400*AD184*AE184*(AF184-AG184))/AT184)/((AA184+(AK184*(1+(AS184/AT184))))*AH184*AI184)</f>
        <v>5.3611208349457209E-4</v>
      </c>
      <c r="AW184" s="1">
        <f>AU184+AV184</f>
        <v>8.2229252833225497E-4</v>
      </c>
      <c r="AX184" s="1">
        <f>AW184*AR184</f>
        <v>319.04950099291494</v>
      </c>
      <c r="AY184" s="1">
        <v>392000</v>
      </c>
      <c r="AZ184" s="1">
        <v>0</v>
      </c>
      <c r="BA184" s="1">
        <v>0.1</v>
      </c>
      <c r="BB184" s="1">
        <f>AY184*AZ184*BA184</f>
        <v>0</v>
      </c>
      <c r="BC184" s="1">
        <v>30000</v>
      </c>
      <c r="BD184" s="1">
        <f>BC184*W184/E184</f>
        <v>21.8295299209645</v>
      </c>
      <c r="BE184" s="1">
        <f>9325000-E184</f>
        <v>8970234.6211336181</v>
      </c>
      <c r="BF184" s="1">
        <f>AZ184*BE184</f>
        <v>0</v>
      </c>
      <c r="BG184" s="1">
        <f>AVERAGE(BF182:BF184)</f>
        <v>33488.250590673088</v>
      </c>
      <c r="BH184" s="1">
        <f>IF((BD184+BB184+AX184+AQ184)&lt;BG184,BD184+BB184+AX184+AQ184,BG184)</f>
        <v>7823.6629224083781</v>
      </c>
      <c r="BI184" s="11">
        <v>14390.375400000004</v>
      </c>
      <c r="BJ184" s="1">
        <v>45517.65300603972</v>
      </c>
      <c r="BK184" s="1">
        <v>30227.292449343357</v>
      </c>
    </row>
    <row r="185" spans="1:63">
      <c r="A185" s="8">
        <v>39997</v>
      </c>
      <c r="B185" s="7" t="s">
        <v>241</v>
      </c>
      <c r="C185" s="1">
        <v>22.247775050000001</v>
      </c>
      <c r="D185" s="1">
        <f>1*C185-19.06222222</f>
        <v>3.1855528300000024</v>
      </c>
      <c r="E185" s="1">
        <f>-9018.7*D185^3 + 50694*D185^2 + 41936*D185-0.0000001</f>
        <v>356479.06901276903</v>
      </c>
      <c r="F185" s="1">
        <f>C185-C186</f>
        <v>1.0704136363628436E-3</v>
      </c>
      <c r="G185" s="1">
        <f>-2254.7*D185^4 + 16898*D185^3 + 20968*D185^2 + 0.8449*D185-0.0000003</f>
        <v>526846.78442263498</v>
      </c>
      <c r="H185" s="1">
        <f>G185-G184</f>
        <v>6695.5550015352201</v>
      </c>
      <c r="I185" s="1">
        <v>998.25833333333321</v>
      </c>
      <c r="J185" s="9">
        <v>1.2999999999999999E-3</v>
      </c>
      <c r="K185" s="1">
        <v>1.1679999999999999</v>
      </c>
      <c r="L185" s="9">
        <v>2453000</v>
      </c>
      <c r="M185" s="1">
        <v>1.6291666666666667</v>
      </c>
      <c r="N185" s="1">
        <v>10.71711620595482</v>
      </c>
      <c r="O185" s="10">
        <v>9.5875000000000004</v>
      </c>
      <c r="P185" s="1">
        <f>AVERAGE(Q185:Q186)</f>
        <v>12.60585</v>
      </c>
      <c r="Q185" s="1">
        <f>1.158*O185+2.676</f>
        <v>13.778325000000001</v>
      </c>
      <c r="R185" s="1">
        <f>EXP(2.3026*(((7.5*P185)/(P185+237.3)+0.7858)))</f>
        <v>14.592359184531391</v>
      </c>
      <c r="S185" s="1">
        <f>((0.622/I185)*J185*K185*L185*M185*(N185-R185))</f>
        <v>-14.651957066090093</v>
      </c>
      <c r="T185" s="1">
        <f>IF(S185&lt;0,S185,0)</f>
        <v>-14.651957066090093</v>
      </c>
      <c r="U185" s="9">
        <v>2258000</v>
      </c>
      <c r="V185" s="1">
        <f>(-T185)*E185/U185</f>
        <v>2.3131603251261552</v>
      </c>
      <c r="W185" s="1">
        <f>V185*3600*24/1000</f>
        <v>199.85705209089986</v>
      </c>
      <c r="X185" s="1">
        <v>7.4000000000000003E-3</v>
      </c>
      <c r="Y185" s="1">
        <f>X185*E185</f>
        <v>2637.9451106944912</v>
      </c>
      <c r="Z185" s="1">
        <v>8114000</v>
      </c>
      <c r="AA185" s="1">
        <v>0.1</v>
      </c>
      <c r="AB185" s="1">
        <v>4.0999999999999996</v>
      </c>
      <c r="AC185" s="1">
        <v>0.75150666666666677</v>
      </c>
      <c r="AD185" s="1">
        <v>1.161</v>
      </c>
      <c r="AE185" s="1">
        <v>1.013E-3</v>
      </c>
      <c r="AF185" s="1">
        <v>1.1944292287749947</v>
      </c>
      <c r="AG185" s="1">
        <v>1.0715025539802348</v>
      </c>
      <c r="AH185" s="1">
        <v>999.76320396979236</v>
      </c>
      <c r="AI185" s="1">
        <v>2.4500000000000002</v>
      </c>
      <c r="AJ185" s="1">
        <v>28.356481481481481</v>
      </c>
      <c r="AK185" s="1">
        <v>6.7000000000000004E-2</v>
      </c>
      <c r="AL185" s="1">
        <v>200</v>
      </c>
      <c r="AM185" s="1">
        <v>30</v>
      </c>
      <c r="AN185" s="1">
        <f>((AA185*(AB185-AC185))/((AA185+(AK185*(1+(AL185/AM185))))*AH185*AI185))</f>
        <v>2.227684442393267E-4</v>
      </c>
      <c r="AO185" s="1">
        <f>((86400*AD185*AE185*(AF185-AG185))/AM185)/((AA185+(AK185*(1+(AL185/AM185))))*AH185*AI185)</f>
        <v>2.7700303028703601E-4</v>
      </c>
      <c r="AP185" s="1">
        <f>AN185+AO185</f>
        <v>4.9977147452636274E-4</v>
      </c>
      <c r="AQ185" s="1">
        <f>AP185*Z185</f>
        <v>4055.1457443069071</v>
      </c>
      <c r="AR185" s="1">
        <v>388000</v>
      </c>
      <c r="AS185" s="1">
        <v>100</v>
      </c>
      <c r="AT185" s="1">
        <v>5</v>
      </c>
      <c r="AU185" s="1">
        <f>((AA185*(AB185-AC185))/((AA185+(AK185*(1+(AS185/AT185))))*AH185*AI185))</f>
        <v>9.0713715072904329E-5</v>
      </c>
      <c r="AV185" s="1">
        <f>((86400*AD185*AE185*(AF185-AG185))/AT185)/((AA185+(AK185*(1+(AS185/AT185))))*AH185*AI185)</f>
        <v>6.7679174354138465E-4</v>
      </c>
      <c r="AW185" s="1">
        <f>AU185+AV185</f>
        <v>7.6750545861428894E-4</v>
      </c>
      <c r="AX185" s="1">
        <f>AW185*AR185</f>
        <v>297.79211794234413</v>
      </c>
      <c r="AY185" s="1">
        <v>392000</v>
      </c>
      <c r="AZ185" s="1">
        <v>7.4000000000000003E-3</v>
      </c>
      <c r="BA185" s="1">
        <v>0.1</v>
      </c>
      <c r="BB185" s="1">
        <f>AY185*AZ185*BA185</f>
        <v>290.08000000000004</v>
      </c>
      <c r="BC185" s="1">
        <v>30000</v>
      </c>
      <c r="BD185" s="1">
        <f>BC185*W185/E185</f>
        <v>16.819252752571092</v>
      </c>
      <c r="BE185" s="1">
        <f>9325000-E185</f>
        <v>8968520.9309872314</v>
      </c>
      <c r="BF185" s="1">
        <f>AZ185*BE185</f>
        <v>66367.054889305509</v>
      </c>
      <c r="BG185" s="1">
        <f>AVERAGE(BF183:BF185)</f>
        <v>22122.351629768502</v>
      </c>
      <c r="BH185" s="1">
        <f>IF((BD185+BB185+AX185+AQ185)&lt;BG185,BD185+BB185+AX185+AQ185,BG185)</f>
        <v>4659.8371150018229</v>
      </c>
      <c r="BI185" s="11">
        <v>15241.013999999988</v>
      </c>
      <c r="BJ185" s="1">
        <v>43261.040498264709</v>
      </c>
      <c r="BK185" s="1">
        <v>32277.493441196348</v>
      </c>
    </row>
    <row r="186" spans="1:63">
      <c r="A186" s="8">
        <v>39998</v>
      </c>
      <c r="B186" s="7" t="s">
        <v>242</v>
      </c>
      <c r="C186" s="1">
        <v>22.246704636363638</v>
      </c>
      <c r="D186" s="1">
        <f>1*C186-19.06222222</f>
        <v>3.1844824163636396</v>
      </c>
      <c r="E186" s="1">
        <f>-9018.7*D186^3 + 50694*D186^2 + 41936*D186-0.0000001</f>
        <v>356382.31179708557</v>
      </c>
      <c r="F186" s="1">
        <f>C186-C187</f>
        <v>-2.5453386363629704E-3</v>
      </c>
      <c r="G186" s="1">
        <f>-2254.7*D186^4 + 16898*D186^3 + 20968*D186^2 + 0.8449*D186-0.0000003</f>
        <v>526465.25869805738</v>
      </c>
      <c r="H186" s="1">
        <f>G186-G185</f>
        <v>-381.52572457760107</v>
      </c>
      <c r="I186" s="1">
        <v>994.72499999999968</v>
      </c>
      <c r="J186" s="9">
        <v>1.2999999999999999E-3</v>
      </c>
      <c r="K186" s="1">
        <v>1.1679999999999999</v>
      </c>
      <c r="L186" s="9">
        <v>2453000</v>
      </c>
      <c r="M186" s="1">
        <v>1.7708333333333333</v>
      </c>
      <c r="N186" s="1">
        <v>9.8846412740960989</v>
      </c>
      <c r="O186" s="10">
        <v>7.5625000000000009</v>
      </c>
      <c r="P186" s="1">
        <f>AVERAGE(Q186:Q187)</f>
        <v>13.083525000000002</v>
      </c>
      <c r="Q186" s="1">
        <f>1.158*O186+2.676</f>
        <v>11.433375</v>
      </c>
      <c r="R186" s="1">
        <f>EXP(2.3026*(((7.5*P186)/(P186+237.3)+0.7858)))</f>
        <v>15.056088322291316</v>
      </c>
      <c r="S186" s="1">
        <f>((0.622/I186)*J186*K186*L186*M186*(N186-R186))</f>
        <v>-21.328527119759826</v>
      </c>
      <c r="T186" s="1">
        <f>IF(S186&lt;0,S186,0)</f>
        <v>-21.328527119759826</v>
      </c>
      <c r="U186" s="9">
        <v>2258000</v>
      </c>
      <c r="V186" s="1">
        <f>(-T186)*E186/U186</f>
        <v>3.3663019495867323</v>
      </c>
      <c r="W186" s="1">
        <f>V186*3600*24/1000</f>
        <v>290.84848844429365</v>
      </c>
      <c r="X186" s="1">
        <v>0.02</v>
      </c>
      <c r="Y186" s="1">
        <f>X186*E186</f>
        <v>7127.6462359417119</v>
      </c>
      <c r="Z186" s="1">
        <v>8114000</v>
      </c>
      <c r="AA186" s="1">
        <v>0.1</v>
      </c>
      <c r="AB186" s="1">
        <v>6.2</v>
      </c>
      <c r="AC186" s="1">
        <v>4.186666666666719E-2</v>
      </c>
      <c r="AD186" s="1">
        <v>1.161</v>
      </c>
      <c r="AE186" s="1">
        <v>1.013E-3</v>
      </c>
      <c r="AF186" s="1">
        <v>1.0412196027445781</v>
      </c>
      <c r="AG186" s="1">
        <v>0.98829093960506209</v>
      </c>
      <c r="AH186" s="1">
        <v>999.90156129044635</v>
      </c>
      <c r="AI186" s="1">
        <v>2.4500000000000002</v>
      </c>
      <c r="AJ186" s="1">
        <v>28.356481481481481</v>
      </c>
      <c r="AK186" s="1">
        <v>6.7000000000000004E-2</v>
      </c>
      <c r="AL186" s="1">
        <v>200</v>
      </c>
      <c r="AM186" s="1">
        <v>30</v>
      </c>
      <c r="AN186" s="1">
        <f>((AA186*(AB186-AC186))/((AA186+(AK186*(1+(AL186/AM186))))*AH186*AI186))</f>
        <v>4.096313843437718E-4</v>
      </c>
      <c r="AO186" s="1">
        <f>((86400*AD186*AE186*(AF186-AG186))/AM186)/((AA186+(AK186*(1+(AL186/AM186))))*AH186*AI186)</f>
        <v>1.1925297248483692E-4</v>
      </c>
      <c r="AP186" s="1">
        <f>AN186+AO186</f>
        <v>5.2888435682860873E-4</v>
      </c>
      <c r="AQ186" s="1">
        <f>AP186*Z186</f>
        <v>4291.367671307331</v>
      </c>
      <c r="AR186" s="1">
        <v>388000</v>
      </c>
      <c r="AS186" s="1">
        <v>100</v>
      </c>
      <c r="AT186" s="1">
        <v>5</v>
      </c>
      <c r="AU186" s="1">
        <f>((AA186*(AB186-AC186))/((AA186+(AK186*(1+(AS186/AT186))))*AH186*AI186))</f>
        <v>1.6680632129548412E-4</v>
      </c>
      <c r="AV186" s="1">
        <f>((86400*AD186*AE186*(AF186-AG186))/AT186)/((AA186+(AK186*(1+(AS186/AT186))))*AH186*AI186)</f>
        <v>2.9136658572605808E-4</v>
      </c>
      <c r="AW186" s="1">
        <f>AU186+AV186</f>
        <v>4.581729070215422E-4</v>
      </c>
      <c r="AX186" s="1">
        <f>AW186*AR186</f>
        <v>177.77108792435837</v>
      </c>
      <c r="AY186" s="1">
        <v>392000</v>
      </c>
      <c r="AZ186" s="1">
        <v>0.02</v>
      </c>
      <c r="BA186" s="1">
        <v>0.1</v>
      </c>
      <c r="BB186" s="1">
        <f>AY186*AZ186*BA186</f>
        <v>784</v>
      </c>
      <c r="BC186" s="1">
        <v>30000</v>
      </c>
      <c r="BD186" s="1">
        <f>BC186*W186/E186</f>
        <v>24.483411113559551</v>
      </c>
      <c r="BE186" s="1">
        <f>9325000-E186</f>
        <v>8968617.6882029139</v>
      </c>
      <c r="BF186" s="1">
        <f>AZ186*BE186</f>
        <v>179372.35376405829</v>
      </c>
      <c r="BG186" s="1">
        <f>AVERAGE(BF184:BF186)</f>
        <v>81913.136217787935</v>
      </c>
      <c r="BH186" s="1">
        <f>IF((BD186+BB186+AX186+AQ186)&lt;BG186,BD186+BB186+AX186+AQ186,BG186)</f>
        <v>5277.6221703452484</v>
      </c>
      <c r="BI186" s="11">
        <v>13079.283300000001</v>
      </c>
      <c r="BJ186" s="1">
        <v>55266.949857186519</v>
      </c>
      <c r="BK186" s="1">
        <v>34969.343085111497</v>
      </c>
    </row>
    <row r="187" spans="1:63">
      <c r="A187" s="8">
        <v>39999</v>
      </c>
      <c r="B187" s="7" t="s">
        <v>243</v>
      </c>
      <c r="C187" s="1">
        <v>22.249249975000001</v>
      </c>
      <c r="D187" s="1">
        <f>1*C187-19.06222222</f>
        <v>3.1870277550000026</v>
      </c>
      <c r="E187" s="1">
        <f>-9018.7*D187^3 + 50694*D187^2 + 41936*D187-0.0000001</f>
        <v>356612.25769852905</v>
      </c>
      <c r="F187" s="1">
        <f>C187-C188</f>
        <v>-1.015009166666303E-2</v>
      </c>
      <c r="G187" s="1">
        <f>-2254.7*D187^4 + 16898*D187^3 + 20968*D187^2 + 0.8449*D187-0.0000003</f>
        <v>527372.65902913408</v>
      </c>
      <c r="H187" s="1">
        <f>G187-G186</f>
        <v>907.40033107670024</v>
      </c>
      <c r="I187" s="1">
        <v>991.98750000000007</v>
      </c>
      <c r="J187" s="9">
        <v>1.2999999999999999E-3</v>
      </c>
      <c r="K187" s="1">
        <v>1.1679999999999999</v>
      </c>
      <c r="L187" s="9">
        <v>2453000</v>
      </c>
      <c r="M187" s="1">
        <v>2.85</v>
      </c>
      <c r="N187" s="1">
        <v>11.463151073851455</v>
      </c>
      <c r="O187" s="10">
        <v>10.412500000000001</v>
      </c>
      <c r="P187" s="1">
        <f>AVERAGE(Q187:Q188)</f>
        <v>14.038875000000001</v>
      </c>
      <c r="Q187" s="1">
        <f>1.158*O187+2.676</f>
        <v>14.733675000000002</v>
      </c>
      <c r="R187" s="1">
        <f>EXP(2.3026*(((7.5*P187)/(P187+237.3)+0.7858)))</f>
        <v>16.022508433228246</v>
      </c>
      <c r="S187" s="1">
        <f>((0.622/I187)*J187*K187*L187*M187*(N187-R187))</f>
        <v>-30.347045902048983</v>
      </c>
      <c r="T187" s="1">
        <f>IF(S187&lt;0,S187,0)</f>
        <v>-30.347045902048983</v>
      </c>
      <c r="U187" s="9">
        <v>2258000</v>
      </c>
      <c r="V187" s="1">
        <f>(-T187)*E187/U187</f>
        <v>4.792793867852339</v>
      </c>
      <c r="W187" s="1">
        <f>V187*3600*24/1000</f>
        <v>414.09739018244215</v>
      </c>
      <c r="X187" s="1">
        <v>1.38E-2</v>
      </c>
      <c r="Y187" s="1">
        <f>X187*E187</f>
        <v>4921.2491562397008</v>
      </c>
      <c r="Z187" s="1">
        <v>8114000</v>
      </c>
      <c r="AA187" s="1">
        <v>0.1</v>
      </c>
      <c r="AB187" s="1">
        <v>6.6</v>
      </c>
      <c r="AC187" s="1">
        <v>1.2392533333333333</v>
      </c>
      <c r="AD187" s="1">
        <v>1.161</v>
      </c>
      <c r="AE187" s="1">
        <v>1.013E-3</v>
      </c>
      <c r="AF187" s="1">
        <v>1.2623210449137512</v>
      </c>
      <c r="AG187" s="1">
        <v>1.1460823153612767</v>
      </c>
      <c r="AH187" s="1">
        <v>999.69073316352819</v>
      </c>
      <c r="AI187" s="1">
        <v>2.4500000000000002</v>
      </c>
      <c r="AJ187" s="1">
        <v>28.356481481481481</v>
      </c>
      <c r="AK187" s="1">
        <v>6.7000000000000004E-2</v>
      </c>
      <c r="AL187" s="1">
        <v>200</v>
      </c>
      <c r="AM187" s="1">
        <v>30</v>
      </c>
      <c r="AN187" s="1">
        <f>((AA187*(AB187-AC187))/((AA187+(AK187*(1+(AL187/AM187))))*AH187*AI187))</f>
        <v>3.5666541569390154E-4</v>
      </c>
      <c r="AO187" s="1">
        <f>((86400*AD187*AE187*(AF187-AG187))/AM187)/((AA187+(AK187*(1+(AL187/AM187))))*AH187*AI187)</f>
        <v>2.6195139946821931E-4</v>
      </c>
      <c r="AP187" s="1">
        <f>AN187+AO187</f>
        <v>6.1861681516212086E-4</v>
      </c>
      <c r="AQ187" s="1">
        <f>AP187*Z187</f>
        <v>5019.4568382254483</v>
      </c>
      <c r="AR187" s="1">
        <v>388000</v>
      </c>
      <c r="AS187" s="1">
        <v>100</v>
      </c>
      <c r="AT187" s="1">
        <v>5</v>
      </c>
      <c r="AU187" s="1">
        <f>((AA187*(AB187-AC187))/((AA187+(AK187*(1+(AS187/AT187))))*AH187*AI187))</f>
        <v>1.4523800714277211E-4</v>
      </c>
      <c r="AV187" s="1">
        <f>((86400*AD187*AE187*(AF187-AG187))/AT187)/((AA187+(AK187*(1+(AS187/AT187))))*AH187*AI187)</f>
        <v>6.4001662431452128E-4</v>
      </c>
      <c r="AW187" s="1">
        <f>AU187+AV187</f>
        <v>7.8525463145729334E-4</v>
      </c>
      <c r="AX187" s="1">
        <f>AW187*AR187</f>
        <v>304.67879700542983</v>
      </c>
      <c r="AY187" s="1">
        <v>392000</v>
      </c>
      <c r="AZ187" s="1">
        <v>1.38E-2</v>
      </c>
      <c r="BA187" s="1">
        <v>0.1</v>
      </c>
      <c r="BB187" s="1">
        <f>AY187*AZ187*BA187</f>
        <v>540.95999999999992</v>
      </c>
      <c r="BC187" s="1">
        <v>30000</v>
      </c>
      <c r="BD187" s="1">
        <f>BC187*W187/E187</f>
        <v>34.83593577418555</v>
      </c>
      <c r="BE187" s="1">
        <f>9325000-E187</f>
        <v>8968387.7423014715</v>
      </c>
      <c r="BF187" s="1">
        <f>AZ187*BE187</f>
        <v>123763.75084376031</v>
      </c>
      <c r="BG187" s="1">
        <f>AVERAGE(BF185:BF187)</f>
        <v>123167.71983237471</v>
      </c>
      <c r="BH187" s="1">
        <f>IF((BD187+BB187+AX187+AQ187)&lt;BG187,BD187+BB187+AX187+AQ187,BG187)</f>
        <v>5899.9315710050632</v>
      </c>
      <c r="BI187" s="11">
        <v>33820.4493</v>
      </c>
      <c r="BJ187" s="1">
        <v>75045.379935497564</v>
      </c>
      <c r="BK187" s="1">
        <v>37625.179200517006</v>
      </c>
    </row>
    <row r="188" spans="1:63">
      <c r="A188" s="8">
        <v>40000</v>
      </c>
      <c r="B188" s="7" t="s">
        <v>244</v>
      </c>
      <c r="C188" s="1">
        <v>22.259400066666664</v>
      </c>
      <c r="D188" s="1">
        <f>1*C188-19.06222222</f>
        <v>3.1971778466666656</v>
      </c>
      <c r="E188" s="1">
        <f>-9018.7*D188^3 + 50694*D188^2 + 41936*D188-0.0000001</f>
        <v>357524.6292046106</v>
      </c>
      <c r="F188" s="1">
        <f>C188-C189</f>
        <v>-8.9055444444490206E-3</v>
      </c>
      <c r="G188" s="1">
        <f>-2254.7*D188^4 + 16898*D188^3 + 20968*D188^2 + 0.8449*D188-0.0000003</f>
        <v>530996.91824003495</v>
      </c>
      <c r="H188" s="1">
        <f>G188-G187</f>
        <v>3624.2592109008692</v>
      </c>
      <c r="I188" s="1">
        <v>999.47083333333342</v>
      </c>
      <c r="J188" s="9">
        <v>1.2999999999999999E-3</v>
      </c>
      <c r="K188" s="1">
        <v>1.1679999999999999</v>
      </c>
      <c r="L188" s="9">
        <v>2453000</v>
      </c>
      <c r="M188" s="1">
        <v>1.9708333333333332</v>
      </c>
      <c r="N188" s="1">
        <v>10.454698972074453</v>
      </c>
      <c r="O188" s="10">
        <v>9.2125000000000004</v>
      </c>
      <c r="P188" s="1">
        <f>AVERAGE(Q188:Q189)</f>
        <v>12.301874999999999</v>
      </c>
      <c r="Q188" s="1">
        <f>1.158*O188+2.676</f>
        <v>13.344075</v>
      </c>
      <c r="R188" s="1">
        <f>EXP(2.3026*(((7.5*P188)/(P188+237.3)+0.7858)))</f>
        <v>14.303831646142418</v>
      </c>
      <c r="S188" s="1">
        <f>((0.622/I188)*J188*K188*L188*M188*(N188-R188))</f>
        <v>-17.583963875079821</v>
      </c>
      <c r="T188" s="1">
        <f>IF(S188&lt;0,S188,0)</f>
        <v>-17.583963875079821</v>
      </c>
      <c r="U188" s="9">
        <v>2258000</v>
      </c>
      <c r="V188" s="1">
        <f>(-T188)*E188/U188</f>
        <v>2.7841896210740393</v>
      </c>
      <c r="W188" s="1">
        <f>V188*3600*24/1000</f>
        <v>240.553983260797</v>
      </c>
      <c r="X188" s="1">
        <v>7.1999999999999998E-3</v>
      </c>
      <c r="Y188" s="1">
        <f>X188*E188</f>
        <v>2574.1773302731963</v>
      </c>
      <c r="Z188" s="1">
        <v>8114000</v>
      </c>
      <c r="AA188" s="1">
        <v>0.1</v>
      </c>
      <c r="AB188" s="1">
        <v>9.4</v>
      </c>
      <c r="AC188" s="1">
        <v>9.4200000000001349E-3</v>
      </c>
      <c r="AD188" s="1">
        <v>1.161</v>
      </c>
      <c r="AE188" s="1">
        <v>1.013E-3</v>
      </c>
      <c r="AF188" s="1">
        <v>1.1646459839491397</v>
      </c>
      <c r="AG188" s="1">
        <v>1.0452697705943528</v>
      </c>
      <c r="AH188" s="1">
        <v>999.7931102151565</v>
      </c>
      <c r="AI188" s="1">
        <v>2.4500000000000002</v>
      </c>
      <c r="AJ188" s="1">
        <v>28.356481481481481</v>
      </c>
      <c r="AK188" s="1">
        <v>6.7000000000000004E-2</v>
      </c>
      <c r="AL188" s="1">
        <v>200</v>
      </c>
      <c r="AM188" s="1">
        <v>30</v>
      </c>
      <c r="AN188" s="1">
        <f>((AA188*(AB188-AC188))/((AA188+(AK188*(1+(AL188/AM188))))*AH188*AI188))</f>
        <v>6.2471748165532435E-4</v>
      </c>
      <c r="AO188" s="1">
        <f>((86400*AD188*AE188*(AF188-AG188))/AM188)/((AA188+(AK188*(1+(AL188/AM188))))*AH188*AI188)</f>
        <v>2.6899437219047743E-4</v>
      </c>
      <c r="AP188" s="1">
        <f>AN188+AO188</f>
        <v>8.9371185384580173E-4</v>
      </c>
      <c r="AQ188" s="1">
        <f>AP188*Z188</f>
        <v>7251.5779821048354</v>
      </c>
      <c r="AR188" s="1">
        <v>388000</v>
      </c>
      <c r="AS188" s="1">
        <v>100</v>
      </c>
      <c r="AT188" s="1">
        <v>5</v>
      </c>
      <c r="AU188" s="1">
        <f>((AA188*(AB188-AC188))/((AA188+(AK188*(1+(AS188/AT188))))*AH188*AI188))</f>
        <v>2.5439170177559209E-4</v>
      </c>
      <c r="AV188" s="1">
        <f>((86400*AD188*AE188*(AF188-AG188))/AT188)/((AA188+(AK188*(1+(AS188/AT188))))*AH188*AI188)</f>
        <v>6.5722447140367465E-4</v>
      </c>
      <c r="AW188" s="1">
        <f>AU188+AV188</f>
        <v>9.1161617317926679E-4</v>
      </c>
      <c r="AX188" s="1">
        <f>AW188*AR188</f>
        <v>353.70707519355551</v>
      </c>
      <c r="AY188" s="1">
        <v>392000</v>
      </c>
      <c r="AZ188" s="1">
        <v>7.1999999999999998E-3</v>
      </c>
      <c r="BA188" s="1">
        <v>0.1</v>
      </c>
      <c r="BB188" s="1">
        <f>AY188*AZ188*BA188</f>
        <v>282.24</v>
      </c>
      <c r="BC188" s="1">
        <v>30000</v>
      </c>
      <c r="BD188" s="1">
        <f>BC188*W188/E188</f>
        <v>20.184957645795791</v>
      </c>
      <c r="BE188" s="1">
        <f>9325000-E188</f>
        <v>8967475.3707953896</v>
      </c>
      <c r="BF188" s="1">
        <f>AZ188*BE188</f>
        <v>64565.822669726804</v>
      </c>
      <c r="BG188" s="1">
        <f>AVERAGE(BF186:BF188)</f>
        <v>122567.30909251513</v>
      </c>
      <c r="BH188" s="1">
        <f>IF((BD188+BB188+AX188+AQ188)&lt;BG188,BD188+BB188+AX188+AQ188,BG188)</f>
        <v>7907.7100149441867</v>
      </c>
      <c r="BI188" s="11">
        <v>32328.67949999998</v>
      </c>
      <c r="BJ188" s="1">
        <v>70186.742090729822</v>
      </c>
      <c r="BK188" s="1">
        <v>39148.698454618316</v>
      </c>
    </row>
    <row r="189" spans="1:63">
      <c r="A189" s="8">
        <v>40001</v>
      </c>
      <c r="B189" s="7" t="s">
        <v>245</v>
      </c>
      <c r="C189" s="1">
        <v>22.268305611111114</v>
      </c>
      <c r="D189" s="1">
        <f>1*C189-19.06222222</f>
        <v>3.2060833911111146</v>
      </c>
      <c r="E189" s="1">
        <f>-9018.7*D189^3 + 50694*D189^2 + 41936*D189-0.0000001</f>
        <v>358319.05590239004</v>
      </c>
      <c r="F189" s="1">
        <f>C189-C190</f>
        <v>-1.8762911616157396E-2</v>
      </c>
      <c r="G189" s="1">
        <f>-2254.7*D189^4 + 16898*D189^3 + 20968*D189^2 + 0.8449*D189-0.0000003</f>
        <v>534184.38964389369</v>
      </c>
      <c r="H189" s="1">
        <f>G189-G188</f>
        <v>3187.4714038587408</v>
      </c>
      <c r="I189" s="1">
        <v>1012.7041666666668</v>
      </c>
      <c r="J189" s="9">
        <v>1.2999999999999999E-3</v>
      </c>
      <c r="K189" s="1">
        <v>1.1679999999999999</v>
      </c>
      <c r="L189" s="9">
        <v>2453000</v>
      </c>
      <c r="M189" s="1">
        <v>1.6791666666666665</v>
      </c>
      <c r="N189" s="1">
        <v>9.1695710980765366</v>
      </c>
      <c r="O189" s="10">
        <v>7.4124999999999979</v>
      </c>
      <c r="P189" s="1">
        <f>AVERAGE(Q189:Q190)</f>
        <v>11.961712499999997</v>
      </c>
      <c r="Q189" s="1">
        <f>1.158*O189+2.676</f>
        <v>11.259674999999998</v>
      </c>
      <c r="R189" s="1">
        <f>EXP(2.3026*(((7.5*P189)/(P189+237.3)+0.7858)))</f>
        <v>13.986906547180913</v>
      </c>
      <c r="S189" s="1">
        <f>((0.622/I189)*J189*K189*L189*M189*(N189-R189))</f>
        <v>-18.505133583063483</v>
      </c>
      <c r="T189" s="1">
        <f>IF(S189&lt;0,S189,0)</f>
        <v>-18.505133583063483</v>
      </c>
      <c r="U189" s="9">
        <v>2258000</v>
      </c>
      <c r="V189" s="1">
        <f>(-T189)*E189/U189</f>
        <v>2.9365553564353055</v>
      </c>
      <c r="W189" s="1">
        <f>V189*3600*24/1000</f>
        <v>253.71838279601039</v>
      </c>
      <c r="X189" s="1">
        <v>4.5999999999999999E-3</v>
      </c>
      <c r="Y189" s="1">
        <f>X189*E189</f>
        <v>1648.2676571509942</v>
      </c>
      <c r="Z189" s="1">
        <v>8114000</v>
      </c>
      <c r="AA189" s="1">
        <v>0.1</v>
      </c>
      <c r="AB189" s="1">
        <v>5.3</v>
      </c>
      <c r="AC189" s="1">
        <v>-0.62172000000000083</v>
      </c>
      <c r="AD189" s="1">
        <v>1.161</v>
      </c>
      <c r="AE189" s="1">
        <v>1.013E-3</v>
      </c>
      <c r="AF189" s="1">
        <v>1.0305923884159436</v>
      </c>
      <c r="AG189" s="1">
        <v>0.91679781219501644</v>
      </c>
      <c r="AH189" s="1">
        <v>999.90951231596853</v>
      </c>
      <c r="AI189" s="1">
        <v>2.4500000000000002</v>
      </c>
      <c r="AJ189" s="1">
        <v>28.356481481481481</v>
      </c>
      <c r="AK189" s="1">
        <v>6.7000000000000004E-2</v>
      </c>
      <c r="AL189" s="1">
        <v>200</v>
      </c>
      <c r="AM189" s="1">
        <v>30</v>
      </c>
      <c r="AN189" s="1">
        <f>((AA189*(AB189-AC189))/((AA189+(AK189*(1+(AL189/AM189))))*AH189*AI189))</f>
        <v>3.9390233066899122E-4</v>
      </c>
      <c r="AO189" s="1">
        <f>((86400*AD189*AE189*(AF189-AG189))/AM189)/((AA189+(AK189*(1+(AL189/AM189))))*AH189*AI189)</f>
        <v>2.5638723432957463E-4</v>
      </c>
      <c r="AP189" s="1">
        <f>AN189+AO189</f>
        <v>6.502895649985658E-4</v>
      </c>
      <c r="AQ189" s="1">
        <f>AP189*Z189</f>
        <v>5276.4495303983631</v>
      </c>
      <c r="AR189" s="1">
        <v>388000</v>
      </c>
      <c r="AS189" s="1">
        <v>100</v>
      </c>
      <c r="AT189" s="1">
        <v>5</v>
      </c>
      <c r="AU189" s="1">
        <f>((AA189*(AB189-AC189))/((AA189+(AK189*(1+(AS189/AT189))))*AH189*AI189))</f>
        <v>1.6040128085857396E-4</v>
      </c>
      <c r="AV189" s="1">
        <f>((86400*AD189*AE189*(AF189-AG189))/AT189)/((AA189+(AK189*(1+(AS189/AT189))))*AH189*AI189)</f>
        <v>6.2642189568778615E-4</v>
      </c>
      <c r="AW189" s="1">
        <f>AU189+AV189</f>
        <v>7.8682317654636008E-4</v>
      </c>
      <c r="AX189" s="1">
        <f>AW189*AR189</f>
        <v>305.28739249998773</v>
      </c>
      <c r="AY189" s="1">
        <v>392000</v>
      </c>
      <c r="AZ189" s="1">
        <v>4.5999999999999999E-3</v>
      </c>
      <c r="BA189" s="1">
        <v>0.1</v>
      </c>
      <c r="BB189" s="1">
        <f>AY189*AZ189*BA189</f>
        <v>180.32000000000002</v>
      </c>
      <c r="BC189" s="1">
        <v>30000</v>
      </c>
      <c r="BD189" s="1">
        <f>BC189*W189/E189</f>
        <v>21.242385406244708</v>
      </c>
      <c r="BE189" s="1">
        <f>9325000-E189</f>
        <v>8966680.9440976102</v>
      </c>
      <c r="BF189" s="1">
        <f>AZ189*BE189</f>
        <v>41246.732342849005</v>
      </c>
      <c r="BG189" s="1">
        <f>AVERAGE(BF187:BF189)</f>
        <v>76525.435285445375</v>
      </c>
      <c r="BH189" s="1">
        <f>IF((BD189+BB189+AX189+AQ189)&lt;BG189,BD189+BB189+AX189+AQ189,BG189)</f>
        <v>5783.2993083045958</v>
      </c>
      <c r="BI189" s="11">
        <v>23513.039100000002</v>
      </c>
      <c r="BJ189" s="1">
        <v>61447.638416044858</v>
      </c>
      <c r="BK189" s="1">
        <v>39727.521445548613</v>
      </c>
    </row>
    <row r="190" spans="1:63">
      <c r="A190" s="8">
        <v>40002</v>
      </c>
      <c r="B190" s="7" t="s">
        <v>246</v>
      </c>
      <c r="C190" s="1">
        <v>22.287068522727271</v>
      </c>
      <c r="D190" s="1">
        <f>1*C190-19.06222222</f>
        <v>3.224846302727272</v>
      </c>
      <c r="E190" s="1">
        <f>-9018.7*D190^3 + 50694*D190^2 + 41936*D190-0.0000001</f>
        <v>359974.05622101185</v>
      </c>
      <c r="F190" s="1">
        <f>C190-C191</f>
        <v>-4.8172691558438174E-2</v>
      </c>
      <c r="G190" s="1">
        <f>-2254.7*D190^4 + 16898*D190^3 + 20968*D190^2 + 0.8449*D190-0.0000003</f>
        <v>540923.01817392034</v>
      </c>
      <c r="H190" s="1">
        <f>G190-G189</f>
        <v>6738.6285300266463</v>
      </c>
      <c r="I190" s="1">
        <v>1016.0333333333331</v>
      </c>
      <c r="J190" s="9">
        <v>1.2999999999999999E-3</v>
      </c>
      <c r="K190" s="1">
        <v>1.1679999999999999</v>
      </c>
      <c r="L190" s="9">
        <v>2453000</v>
      </c>
      <c r="M190" s="1">
        <v>1.6875</v>
      </c>
      <c r="N190" s="1">
        <v>10.038238932850094</v>
      </c>
      <c r="O190" s="10">
        <v>8.6249999999999982</v>
      </c>
      <c r="P190" s="1">
        <f>AVERAGE(Q190:Q191)</f>
        <v>11.081149999999997</v>
      </c>
      <c r="Q190" s="1">
        <f>1.158*O190+2.676</f>
        <v>12.663749999999997</v>
      </c>
      <c r="R190" s="1">
        <f>EXP(2.3026*(((7.5*P190)/(P190+237.3)+0.7858)))</f>
        <v>13.19497069336999</v>
      </c>
      <c r="S190" s="1">
        <f>((0.622/I190)*J190*K190*L190*M190*(N190-R190))</f>
        <v>-12.146401511724838</v>
      </c>
      <c r="T190" s="1">
        <f>IF(S190&lt;0,S190,0)</f>
        <v>-12.146401511724838</v>
      </c>
      <c r="U190" s="9">
        <v>2258000</v>
      </c>
      <c r="V190" s="1">
        <f>(-T190)*E190/U190</f>
        <v>1.9363992119861027</v>
      </c>
      <c r="W190" s="1">
        <f>V190*3600*24/1000</f>
        <v>167.30489191559926</v>
      </c>
      <c r="X190" s="1">
        <v>5.0000000000000001E-3</v>
      </c>
      <c r="Y190" s="1">
        <f>X190*E190</f>
        <v>1799.8702811050593</v>
      </c>
      <c r="Z190" s="1">
        <v>8114000</v>
      </c>
      <c r="AA190" s="1">
        <v>0.1</v>
      </c>
      <c r="AB190" s="1">
        <v>10.199999999999999</v>
      </c>
      <c r="AC190" s="1">
        <v>-0.14601000000000108</v>
      </c>
      <c r="AD190" s="1">
        <v>1.161</v>
      </c>
      <c r="AE190" s="1">
        <v>1.013E-3</v>
      </c>
      <c r="AF190" s="1">
        <v>1.1192983368522111</v>
      </c>
      <c r="AG190" s="1">
        <v>1.003637508710816</v>
      </c>
      <c r="AH190" s="1">
        <v>999.83608658018079</v>
      </c>
      <c r="AI190" s="1">
        <v>2.4500000000000002</v>
      </c>
      <c r="AJ190" s="1">
        <v>28.356481481481481</v>
      </c>
      <c r="AK190" s="1">
        <v>6.7000000000000004E-2</v>
      </c>
      <c r="AL190" s="1">
        <v>200</v>
      </c>
      <c r="AM190" s="1">
        <v>30</v>
      </c>
      <c r="AN190" s="1">
        <f>((AA190*(AB190-AC190))/((AA190+(AK190*(1+(AL190/AM190))))*AH190*AI190))</f>
        <v>6.8824880851569399E-4</v>
      </c>
      <c r="AO190" s="1">
        <f>((86400*AD190*AE190*(AF190-AG190))/AM190)/((AA190+(AK190*(1+(AL190/AM190))))*AH190*AI190)</f>
        <v>2.6061116929371853E-4</v>
      </c>
      <c r="AP190" s="1">
        <f>AN190+AO190</f>
        <v>9.4885997780941246E-4</v>
      </c>
      <c r="AQ190" s="1">
        <f>AP190*Z190</f>
        <v>7699.0498599455723</v>
      </c>
      <c r="AR190" s="1">
        <v>388000</v>
      </c>
      <c r="AS190" s="1">
        <v>100</v>
      </c>
      <c r="AT190" s="1">
        <v>5</v>
      </c>
      <c r="AU190" s="1">
        <f>((AA190*(AB190-AC190))/((AA190+(AK190*(1+(AS190/AT190))))*AH190*AI190))</f>
        <v>2.8026234383485797E-4</v>
      </c>
      <c r="AV190" s="1">
        <f>((86400*AD190*AE190*(AF190-AG190))/AT190)/((AA190+(AK190*(1+(AS190/AT190))))*AH190*AI190)</f>
        <v>6.36742087152934E-4</v>
      </c>
      <c r="AW190" s="1">
        <f>AU190+AV190</f>
        <v>9.1700443098779202E-4</v>
      </c>
      <c r="AX190" s="1">
        <f>AW190*AR190</f>
        <v>355.7977192232633</v>
      </c>
      <c r="AY190" s="1">
        <v>392000</v>
      </c>
      <c r="AZ190" s="1">
        <v>5.0000000000000001E-3</v>
      </c>
      <c r="BA190" s="1">
        <v>0.1</v>
      </c>
      <c r="BB190" s="1">
        <f>AY190*AZ190*BA190</f>
        <v>196</v>
      </c>
      <c r="BC190" s="1">
        <v>30000</v>
      </c>
      <c r="BD190" s="1">
        <f>BC190*W190/E190</f>
        <v>13.943079148977313</v>
      </c>
      <c r="BE190" s="1">
        <f>9325000-E190</f>
        <v>8965025.943778988</v>
      </c>
      <c r="BF190" s="1">
        <f>AZ190*BE190</f>
        <v>44825.129718894939</v>
      </c>
      <c r="BG190" s="1">
        <f>AVERAGE(BF188:BF190)</f>
        <v>50212.561577156921</v>
      </c>
      <c r="BH190" s="1">
        <f>IF((BD190+BB190+AX190+AQ190)&lt;BG190,BD190+BB190+AX190+AQ190,BG190)</f>
        <v>8264.7906583178137</v>
      </c>
      <c r="BI190" s="11">
        <v>24004.258200000004</v>
      </c>
      <c r="BJ190" s="1">
        <v>58649.736144929411</v>
      </c>
      <c r="BK190" s="1">
        <v>39751.541085766599</v>
      </c>
    </row>
    <row r="191" spans="1:63">
      <c r="A191" s="8">
        <v>40003</v>
      </c>
      <c r="B191" s="7" t="s">
        <v>247</v>
      </c>
      <c r="C191" s="1">
        <v>22.335241214285709</v>
      </c>
      <c r="D191" s="1">
        <f>1*C191-19.06222222</f>
        <v>3.2730189942857102</v>
      </c>
      <c r="E191" s="1">
        <f>-9018.7*D191^3 + 50694*D191^2 + 41936*D191-0.0000001</f>
        <v>364104.4393245813</v>
      </c>
      <c r="F191" s="1">
        <f>C191-C192</f>
        <v>-3.4608452380957999E-2</v>
      </c>
      <c r="G191" s="1">
        <f>-2254.7*D191^4 + 16898*D191^3 + 20968*D191^2 + 0.8449*D191-0.0000003</f>
        <v>558363.99194967409</v>
      </c>
      <c r="H191" s="1">
        <f>G191-G190</f>
        <v>17440.973775753751</v>
      </c>
      <c r="I191" s="1">
        <v>1024.3583333333331</v>
      </c>
      <c r="J191" s="9">
        <v>1.2999999999999999E-3</v>
      </c>
      <c r="K191" s="1">
        <v>1.1679999999999999</v>
      </c>
      <c r="L191" s="9">
        <v>2453000</v>
      </c>
      <c r="M191" s="1">
        <v>1.7208333333333334</v>
      </c>
      <c r="N191" s="1">
        <v>7.2250060390658071</v>
      </c>
      <c r="O191" s="10">
        <v>5.8916666666666666</v>
      </c>
      <c r="P191" s="1">
        <f>AVERAGE(Q191:Q192)</f>
        <v>8.5407875000000004</v>
      </c>
      <c r="Q191" s="1">
        <f>1.158*O191+2.676</f>
        <v>9.4985499999999998</v>
      </c>
      <c r="R191" s="1">
        <f>EXP(2.3026*(((7.5*P191)/(P191+237.3)+0.7858)))</f>
        <v>11.126671641441705</v>
      </c>
      <c r="S191" s="1">
        <f>((0.622/I191)*J191*K191*L191*M191*(N191-R191))</f>
        <v>-15.184869989992055</v>
      </c>
      <c r="T191" s="1">
        <f>IF(S191&lt;0,S191,0)</f>
        <v>-15.184869989992055</v>
      </c>
      <c r="U191" s="9">
        <v>2258000</v>
      </c>
      <c r="V191" s="1">
        <f>(-T191)*E191/U191</f>
        <v>2.4485733276894233</v>
      </c>
      <c r="W191" s="1">
        <f>V191*3600*24/1000</f>
        <v>211.55673551236617</v>
      </c>
      <c r="X191" s="1">
        <v>0</v>
      </c>
      <c r="Y191" s="1">
        <f>X191*E191</f>
        <v>0</v>
      </c>
      <c r="Z191" s="1">
        <v>8114000</v>
      </c>
      <c r="AA191" s="1">
        <v>0.1</v>
      </c>
      <c r="AB191" s="1">
        <v>9.6999999999999993</v>
      </c>
      <c r="AC191" s="1">
        <v>-0.95141999999999916</v>
      </c>
      <c r="AD191" s="1">
        <v>1.161</v>
      </c>
      <c r="AE191" s="1">
        <v>1.013E-3</v>
      </c>
      <c r="AF191" s="1">
        <v>0.92811910890552196</v>
      </c>
      <c r="AG191" s="1">
        <v>0.72238603976479787</v>
      </c>
      <c r="AH191" s="1">
        <v>999.97158685823786</v>
      </c>
      <c r="AI191" s="1">
        <v>2.4500000000000002</v>
      </c>
      <c r="AJ191" s="1">
        <v>28.356481481481481</v>
      </c>
      <c r="AK191" s="1">
        <v>6.7000000000000004E-2</v>
      </c>
      <c r="AL191" s="1">
        <v>200</v>
      </c>
      <c r="AM191" s="1">
        <v>30</v>
      </c>
      <c r="AN191" s="1">
        <f>((AA191*(AB191-AC191))/((AA191+(AK191*(1+(AL191/AM191))))*AH191*AI191))</f>
        <v>7.0846961936651314E-4</v>
      </c>
      <c r="AO191" s="1">
        <f>((86400*AD191*AE191*(AF191-AG191))/AM191)/((AA191+(AK191*(1+(AL191/AM191))))*AH191*AI191)</f>
        <v>4.6350239175866145E-4</v>
      </c>
      <c r="AP191" s="1">
        <f>AN191+AO191</f>
        <v>1.1719720111251746E-3</v>
      </c>
      <c r="AQ191" s="1">
        <f>AP191*Z191</f>
        <v>9509.3808982696664</v>
      </c>
      <c r="AR191" s="1">
        <v>388000</v>
      </c>
      <c r="AS191" s="1">
        <v>100</v>
      </c>
      <c r="AT191" s="1">
        <v>5</v>
      </c>
      <c r="AU191" s="1">
        <f>((AA191*(AB191-AC191))/((AA191+(AK191*(1+(AS191/AT191))))*AH191*AI191))</f>
        <v>2.8849647627820189E-4</v>
      </c>
      <c r="AV191" s="1">
        <f>((86400*AD191*AE191*(AF191-AG191))/AT191)/((AA191+(AK191*(1+(AS191/AT191))))*AH191*AI191)</f>
        <v>1.1324590620141947E-3</v>
      </c>
      <c r="AW191" s="1">
        <f>AU191+AV191</f>
        <v>1.4209555382923966E-3</v>
      </c>
      <c r="AX191" s="1">
        <f>AW191*AR191</f>
        <v>551.33074885744986</v>
      </c>
      <c r="AY191" s="1">
        <v>392000</v>
      </c>
      <c r="AZ191" s="1">
        <v>0</v>
      </c>
      <c r="BA191" s="1">
        <v>0.1</v>
      </c>
      <c r="BB191" s="1">
        <f>AY191*AZ191*BA191</f>
        <v>0</v>
      </c>
      <c r="BC191" s="1">
        <v>30000</v>
      </c>
      <c r="BD191" s="1">
        <f>BC191*W191/E191</f>
        <v>17.430993363179542</v>
      </c>
      <c r="BE191" s="1">
        <f>9325000-E191</f>
        <v>8960895.560675418</v>
      </c>
      <c r="BF191" s="1">
        <f>AZ191*BE191</f>
        <v>0</v>
      </c>
      <c r="BG191" s="1">
        <f>AVERAGE(BF189:BF191)</f>
        <v>28690.620687247982</v>
      </c>
      <c r="BH191" s="1">
        <f>IF((BD191+BB191+AX191+AQ191)&lt;BG191,BD191+BB191+AX191+AQ191,BG191)</f>
        <v>10078.142640490296</v>
      </c>
      <c r="BI191" s="11">
        <v>17867.869200000019</v>
      </c>
      <c r="BJ191" s="1">
        <v>39919.659640102953</v>
      </c>
      <c r="BK191" s="1">
        <v>39704.320951369045</v>
      </c>
    </row>
    <row r="192" spans="1:63">
      <c r="A192" s="8">
        <v>40004</v>
      </c>
      <c r="B192" s="7" t="s">
        <v>248</v>
      </c>
      <c r="C192" s="1">
        <v>22.369849666666667</v>
      </c>
      <c r="D192" s="1">
        <f>1*C192-19.06222222</f>
        <v>3.3076274466666682</v>
      </c>
      <c r="E192" s="1">
        <f>-9018.7*D192^3 + 50694*D192^2 + 41936*D192-0.0000001</f>
        <v>366963.68973367231</v>
      </c>
      <c r="F192" s="1">
        <f>C192-C193</f>
        <v>-1.2925308333333163E-2</v>
      </c>
      <c r="G192" s="1">
        <f>-2254.7*D192^4 + 16898*D192^3 + 20968*D192^2 + 0.8449*D192-0.0000003</f>
        <v>571014.73097642919</v>
      </c>
      <c r="H192" s="1">
        <f>G192-G191</f>
        <v>12650.739026755095</v>
      </c>
      <c r="I192" s="1">
        <v>1025.0999999999997</v>
      </c>
      <c r="J192" s="9">
        <v>1.2999999999999999E-3</v>
      </c>
      <c r="K192" s="1">
        <v>1.1679999999999999</v>
      </c>
      <c r="L192" s="9">
        <v>2453000</v>
      </c>
      <c r="M192" s="1">
        <v>1.1624999999999999</v>
      </c>
      <c r="N192" s="1">
        <v>7.1231729067905869</v>
      </c>
      <c r="O192" s="10">
        <v>4.2375000000000007</v>
      </c>
      <c r="P192" s="1">
        <f>AVERAGE(Q192:Q193)</f>
        <v>8.9219624999999994</v>
      </c>
      <c r="Q192" s="1">
        <f>1.158*O192+2.676</f>
        <v>7.583025000000001</v>
      </c>
      <c r="R192" s="1">
        <f>EXP(2.3026*(((7.5*P192)/(P192+237.3)+0.7858)))</f>
        <v>11.417543840655672</v>
      </c>
      <c r="S192" s="1">
        <f>((0.622/I192)*J192*K192*L192*M192*(N192-R192))</f>
        <v>-11.282371885812315</v>
      </c>
      <c r="T192" s="1">
        <f>IF(S192&lt;0,S192,0)</f>
        <v>-11.282371885812315</v>
      </c>
      <c r="U192" s="9">
        <v>2258000</v>
      </c>
      <c r="V192" s="1">
        <f>(-T192)*E192/U192</f>
        <v>1.83357874940883</v>
      </c>
      <c r="W192" s="1">
        <f>V192*3600*24/1000</f>
        <v>158.42120394892291</v>
      </c>
      <c r="X192" s="1">
        <v>0</v>
      </c>
      <c r="Y192" s="1">
        <f>X192*E192</f>
        <v>0</v>
      </c>
      <c r="Z192" s="1">
        <v>8114000</v>
      </c>
      <c r="AA192" s="1">
        <v>0.1</v>
      </c>
      <c r="AB192" s="1">
        <v>2.2999999999999998</v>
      </c>
      <c r="AC192" s="1">
        <v>-1.1576133333333327</v>
      </c>
      <c r="AD192" s="1">
        <v>1.161</v>
      </c>
      <c r="AE192" s="1">
        <v>1.013E-3</v>
      </c>
      <c r="AF192" s="1">
        <v>0.82695644674624813</v>
      </c>
      <c r="AG192" s="1">
        <v>0.7122162397602062</v>
      </c>
      <c r="AH192" s="1">
        <v>999.99949768833653</v>
      </c>
      <c r="AI192" s="1">
        <v>2.4500000000000002</v>
      </c>
      <c r="AJ192" s="1">
        <v>28.356481481481481</v>
      </c>
      <c r="AK192" s="1">
        <v>6.7000000000000004E-2</v>
      </c>
      <c r="AL192" s="1">
        <v>200</v>
      </c>
      <c r="AM192" s="1">
        <v>30</v>
      </c>
      <c r="AN192" s="1">
        <f>((AA192*(AB192-AC192))/((AA192+(AK192*(1+(AL192/AM192))))*AH192*AI192))</f>
        <v>2.2997362148790326E-4</v>
      </c>
      <c r="AO192" s="1">
        <f>((86400*AD192*AE192*(AF192-AG192))/AM192)/((AA192+(AK192*(1+(AL192/AM192))))*AH192*AI192)</f>
        <v>2.584945445399825E-4</v>
      </c>
      <c r="AP192" s="1">
        <f>AN192+AO192</f>
        <v>4.8846816602788582E-4</v>
      </c>
      <c r="AQ192" s="1">
        <f>AP192*Z192</f>
        <v>3963.4306991502654</v>
      </c>
      <c r="AR192" s="1">
        <v>388000</v>
      </c>
      <c r="AS192" s="1">
        <v>100</v>
      </c>
      <c r="AT192" s="1">
        <v>5</v>
      </c>
      <c r="AU192" s="1">
        <f>((AA192*(AB192-AC192))/((AA192+(AK192*(1+(AS192/AT192))))*AH192*AI192))</f>
        <v>9.3647741021727452E-5</v>
      </c>
      <c r="AV192" s="1">
        <f>((86400*AD192*AE192*(AF192-AG192))/AT192)/((AA192+(AK192*(1+(AS192/AT192))))*AH192*AI192)</f>
        <v>6.3157061247260478E-4</v>
      </c>
      <c r="AW192" s="1">
        <f>AU192+AV192</f>
        <v>7.2521835349433224E-4</v>
      </c>
      <c r="AX192" s="1">
        <f>AW192*AR192</f>
        <v>281.38472115580089</v>
      </c>
      <c r="AY192" s="1">
        <v>392000</v>
      </c>
      <c r="AZ192" s="1">
        <v>0</v>
      </c>
      <c r="BA192" s="1">
        <v>0.1</v>
      </c>
      <c r="BB192" s="1">
        <f>AY192*AZ192*BA192</f>
        <v>0</v>
      </c>
      <c r="BC192" s="1">
        <v>30000</v>
      </c>
      <c r="BD192" s="1">
        <f>BC192*W192/E192</f>
        <v>12.951243546512632</v>
      </c>
      <c r="BE192" s="1">
        <f>9325000-E192</f>
        <v>8958036.3102663271</v>
      </c>
      <c r="BF192" s="1">
        <f>AZ192*BE192</f>
        <v>0</v>
      </c>
      <c r="BG192" s="1">
        <f>AVERAGE(BF190:BF192)</f>
        <v>14941.709906298312</v>
      </c>
      <c r="BH192" s="1">
        <f>IF((BD192+BB192+AX192+AQ192)&lt;BG192,BD192+BB192+AX192+AQ192,BG192)</f>
        <v>4257.7666638525789</v>
      </c>
      <c r="BI192" s="11">
        <v>12920.564700000006</v>
      </c>
      <c r="BJ192" s="1">
        <v>39181.379065284957</v>
      </c>
      <c r="BK192" s="1">
        <v>39069.97459598897</v>
      </c>
    </row>
    <row r="193" spans="1:63">
      <c r="A193" s="8">
        <v>40005</v>
      </c>
      <c r="B193" s="7" t="s">
        <v>249</v>
      </c>
      <c r="C193" s="1">
        <v>22.382774975</v>
      </c>
      <c r="D193" s="1">
        <f>1*C193-19.06222222</f>
        <v>3.3205527550000014</v>
      </c>
      <c r="E193" s="1">
        <f>-9018.7*D193^3 + 50694*D193^2 + 41936*D193-0.0000001</f>
        <v>368007.82479659561</v>
      </c>
      <c r="F193" s="1">
        <f>C193-C194</f>
        <v>1.3592929545456656E-2</v>
      </c>
      <c r="G193" s="1">
        <f>-2254.7*D193^4 + 16898*D193^3 + 20968*D193^2 + 0.8449*D193-0.0000003</f>
        <v>575764.57559621322</v>
      </c>
      <c r="H193" s="1">
        <f>G193-G192</f>
        <v>4749.8446197840385</v>
      </c>
      <c r="I193" s="1">
        <v>1015.8999999999999</v>
      </c>
      <c r="J193" s="9">
        <v>1.2999999999999999E-3</v>
      </c>
      <c r="K193" s="1">
        <v>1.1679999999999999</v>
      </c>
      <c r="L193" s="9">
        <v>2453000</v>
      </c>
      <c r="M193" s="1">
        <v>3.0374999999999996</v>
      </c>
      <c r="N193" s="1">
        <v>7.9863723030932503</v>
      </c>
      <c r="O193" s="10">
        <v>6.549999999999998</v>
      </c>
      <c r="P193" s="1">
        <f>AVERAGE(Q193:Q194)</f>
        <v>11.245199999999997</v>
      </c>
      <c r="Q193" s="1">
        <f>1.158*O193+2.676</f>
        <v>10.260899999999998</v>
      </c>
      <c r="R193" s="1">
        <f>EXP(2.3026*(((7.5*P193)/(P193+237.3)+0.7858)))</f>
        <v>13.339449798249571</v>
      </c>
      <c r="S193" s="1">
        <f>((0.622/I193)*J193*K193*L193*M193*(N193-R193))</f>
        <v>-37.080278287373226</v>
      </c>
      <c r="T193" s="1">
        <f>IF(S193&lt;0,S193,0)</f>
        <v>-37.080278287373226</v>
      </c>
      <c r="U193" s="9">
        <v>2258000</v>
      </c>
      <c r="V193" s="1">
        <f>(-T193)*E193/U193</f>
        <v>6.0433270838745141</v>
      </c>
      <c r="W193" s="1">
        <f>V193*3600*24/1000</f>
        <v>522.14346004675804</v>
      </c>
      <c r="X193" s="1">
        <v>0</v>
      </c>
      <c r="Y193" s="1">
        <f>X193*E193</f>
        <v>0</v>
      </c>
      <c r="Z193" s="1">
        <v>8114000</v>
      </c>
      <c r="AA193" s="1">
        <v>0.1</v>
      </c>
      <c r="AB193" s="1">
        <v>4.0999999999999996</v>
      </c>
      <c r="AC193" s="1">
        <v>0.11251666666666653</v>
      </c>
      <c r="AD193" s="1">
        <v>1.161</v>
      </c>
      <c r="AE193" s="1">
        <v>1.013E-3</v>
      </c>
      <c r="AF193" s="1">
        <v>0.97131921088875917</v>
      </c>
      <c r="AG193" s="1">
        <v>0.798505334618134</v>
      </c>
      <c r="AH193" s="1">
        <v>999.94890013821259</v>
      </c>
      <c r="AI193" s="1">
        <v>2.4500000000000002</v>
      </c>
      <c r="AJ193" s="1">
        <v>28.356481481481481</v>
      </c>
      <c r="AK193" s="1">
        <v>6.7000000000000004E-2</v>
      </c>
      <c r="AL193" s="1">
        <v>200</v>
      </c>
      <c r="AM193" s="1">
        <v>30</v>
      </c>
      <c r="AN193" s="1">
        <f>((AA193*(AB193-AC193))/((AA193+(AK193*(1+(AL193/AM193))))*AH193*AI193))</f>
        <v>2.6522988417518279E-4</v>
      </c>
      <c r="AO193" s="1">
        <f>((86400*AD193*AE193*(AF193-AG193))/AM193)/((AA193+(AK193*(1+(AL193/AM193))))*AH193*AI193)</f>
        <v>3.8934655768350408E-4</v>
      </c>
      <c r="AP193" s="1">
        <f>AN193+AO193</f>
        <v>6.5457644185868682E-4</v>
      </c>
      <c r="AQ193" s="1">
        <f>AP193*Z193</f>
        <v>5311.2332492413852</v>
      </c>
      <c r="AR193" s="1">
        <v>388000</v>
      </c>
      <c r="AS193" s="1">
        <v>100</v>
      </c>
      <c r="AT193" s="1">
        <v>5</v>
      </c>
      <c r="AU193" s="1">
        <f>((AA193*(AB193-AC193))/((AA193+(AK193*(1+(AS193/AT193))))*AH193*AI193))</f>
        <v>1.080044717466294E-4</v>
      </c>
      <c r="AV193" s="1">
        <f>((86400*AD193*AE193*(AF193-AG193))/AT193)/((AA193+(AK193*(1+(AS193/AT193))))*AH193*AI193)</f>
        <v>9.5127672554124896E-4</v>
      </c>
      <c r="AW193" s="1">
        <f>AU193+AV193</f>
        <v>1.0592811972878783E-3</v>
      </c>
      <c r="AX193" s="1">
        <f>AW193*AR193</f>
        <v>411.0011045476968</v>
      </c>
      <c r="AY193" s="1">
        <v>392000</v>
      </c>
      <c r="AZ193" s="1">
        <v>0</v>
      </c>
      <c r="BA193" s="1">
        <v>0.1</v>
      </c>
      <c r="BB193" s="1">
        <f>AY193*AZ193*BA193</f>
        <v>0</v>
      </c>
      <c r="BC193" s="1">
        <v>30000</v>
      </c>
      <c r="BD193" s="1">
        <f>BC193*W193/E193</f>
        <v>42.56513787461089</v>
      </c>
      <c r="BE193" s="1">
        <f>9325000-E193</f>
        <v>8956992.1752034053</v>
      </c>
      <c r="BF193" s="1">
        <f>AZ193*BE193</f>
        <v>0</v>
      </c>
      <c r="BG193" s="1">
        <f>AVERAGE(BF191:BF193)</f>
        <v>0</v>
      </c>
      <c r="BH193" s="1">
        <f>IF((BD193+BB193+AX193+AQ193)&lt;BG193,BD193+BB193+AX193+AQ193,BG193)</f>
        <v>0</v>
      </c>
      <c r="BI193" s="11">
        <v>10516.886100000002</v>
      </c>
      <c r="BJ193" s="1">
        <v>43657.069324987002</v>
      </c>
      <c r="BK193" s="1">
        <v>38412.171304817792</v>
      </c>
    </row>
    <row r="194" spans="1:63">
      <c r="A194" s="8">
        <v>40006</v>
      </c>
      <c r="B194" s="7" t="s">
        <v>250</v>
      </c>
      <c r="C194" s="1">
        <v>22.369182045454544</v>
      </c>
      <c r="D194" s="1">
        <f>1*C194-19.06222222</f>
        <v>3.3069598254545447</v>
      </c>
      <c r="E194" s="1">
        <f>-9018.7*D194^3 + 50694*D194^2 + 41936*D194-0.0000001</f>
        <v>366909.40472429042</v>
      </c>
      <c r="F194" s="1">
        <f>C194-C195</f>
        <v>2.1681989898986842E-2</v>
      </c>
      <c r="G194" s="1">
        <f>-2254.7*D194^4 + 16898*D194^3 + 20968*D194^2 + 0.8449*D194-0.0000003</f>
        <v>570769.75820317259</v>
      </c>
      <c r="H194" s="1">
        <f>G194-G193</f>
        <v>-4994.8173930406338</v>
      </c>
      <c r="I194" s="1">
        <v>1000.9958333333333</v>
      </c>
      <c r="J194" s="9">
        <v>1.2999999999999999E-3</v>
      </c>
      <c r="K194" s="1">
        <v>1.1679999999999999</v>
      </c>
      <c r="L194" s="9">
        <v>2453000</v>
      </c>
      <c r="M194" s="1">
        <v>3.5500000000000003</v>
      </c>
      <c r="N194" s="1">
        <v>8.0534072056544233</v>
      </c>
      <c r="O194" s="10">
        <v>8.2499999999999982</v>
      </c>
      <c r="P194" s="1">
        <f>AVERAGE(Q194:Q195)</f>
        <v>10.511799999999999</v>
      </c>
      <c r="Q194" s="1">
        <f>1.158*O194+2.676</f>
        <v>12.229499999999998</v>
      </c>
      <c r="R194" s="1">
        <f>EXP(2.3026*(((7.5*P194)/(P194+237.3)+0.7858)))</f>
        <v>12.704154025169032</v>
      </c>
      <c r="S194" s="1">
        <f>((0.622/I194)*J194*K194*L194*M194*(N194-R194))</f>
        <v>-38.211396416303224</v>
      </c>
      <c r="T194" s="1">
        <f>IF(S194&lt;0,S194,0)</f>
        <v>-38.211396416303224</v>
      </c>
      <c r="U194" s="9">
        <v>2258000</v>
      </c>
      <c r="V194" s="1">
        <f>(-T194)*E194/U194</f>
        <v>6.2090880038926928</v>
      </c>
      <c r="W194" s="1">
        <f>V194*3600*24/1000</f>
        <v>536.46520353632866</v>
      </c>
      <c r="X194" s="1">
        <v>2.2200000000000001E-2</v>
      </c>
      <c r="Y194" s="1">
        <f>X194*E194</f>
        <v>8145.3887848792474</v>
      </c>
      <c r="Z194" s="1">
        <v>8114000</v>
      </c>
      <c r="AA194" s="1">
        <v>0.1</v>
      </c>
      <c r="AB194" s="1">
        <v>8.42</v>
      </c>
      <c r="AC194" s="1">
        <v>1.0136966666666665</v>
      </c>
      <c r="AD194" s="1">
        <v>1.161</v>
      </c>
      <c r="AE194" s="1">
        <v>1.013E-3</v>
      </c>
      <c r="AF194" s="1">
        <v>1.0911722041503606</v>
      </c>
      <c r="AG194" s="1">
        <v>0.80519415564595365</v>
      </c>
      <c r="AH194" s="1">
        <v>999.86101286674977</v>
      </c>
      <c r="AI194" s="1">
        <v>2.4500000000000002</v>
      </c>
      <c r="AJ194" s="1">
        <v>28.356481481481481</v>
      </c>
      <c r="AK194" s="1">
        <v>6.7000000000000004E-2</v>
      </c>
      <c r="AL194" s="1">
        <v>200</v>
      </c>
      <c r="AM194" s="1">
        <v>30</v>
      </c>
      <c r="AN194" s="1">
        <f>((AA194*(AB194-AC194))/((AA194+(AK194*(1+(AL194/AM194))))*AH194*AI194))</f>
        <v>4.9267808249457582E-4</v>
      </c>
      <c r="AO194" s="1">
        <f>((86400*AD194*AE194*(AF194-AG194))/AM194)/((AA194+(AK194*(1+(AL194/AM194))))*AH194*AI194)</f>
        <v>6.4436003804742281E-4</v>
      </c>
      <c r="AP194" s="1">
        <f>AN194+AO194</f>
        <v>1.1370381205419986E-3</v>
      </c>
      <c r="AQ194" s="1">
        <f>AP194*Z194</f>
        <v>9225.9273100777773</v>
      </c>
      <c r="AR194" s="1">
        <v>388000</v>
      </c>
      <c r="AS194" s="1">
        <v>100</v>
      </c>
      <c r="AT194" s="1">
        <v>5</v>
      </c>
      <c r="AU194" s="1">
        <f>((AA194*(AB194-AC194))/((AA194+(AK194*(1+(AS194/AT194))))*AH194*AI194))</f>
        <v>2.0062383319453971E-4</v>
      </c>
      <c r="AV194" s="1">
        <f>((86400*AD194*AE194*(AF194-AG194))/AT194)/((AA194+(AK194*(1+(AS194/AT194))))*AH194*AI194)</f>
        <v>1.5743421765697482E-3</v>
      </c>
      <c r="AW194" s="1">
        <f>AU194+AV194</f>
        <v>1.7749660097642879E-3</v>
      </c>
      <c r="AX194" s="1">
        <f>AW194*AR194</f>
        <v>688.68681178854365</v>
      </c>
      <c r="AY194" s="1">
        <v>392000</v>
      </c>
      <c r="AZ194" s="1">
        <v>2.2200000000000001E-2</v>
      </c>
      <c r="BA194" s="1">
        <v>0.1</v>
      </c>
      <c r="BB194" s="1">
        <f>AY194*AZ194*BA194</f>
        <v>870.24</v>
      </c>
      <c r="BC194" s="1">
        <v>30000</v>
      </c>
      <c r="BD194" s="1">
        <f>BC194*W194/E194</f>
        <v>43.863569314020353</v>
      </c>
      <c r="BE194" s="1">
        <f>9325000-E194</f>
        <v>8958090.5952757094</v>
      </c>
      <c r="BF194" s="1">
        <f>AZ194*BE194</f>
        <v>198869.61121512076</v>
      </c>
      <c r="BG194" s="1">
        <f>AVERAGE(BF192:BF194)</f>
        <v>66289.870405040259</v>
      </c>
      <c r="BH194" s="1">
        <f>IF((BD194+BB194+AX194+AQ194)&lt;BG194,BD194+BB194+AX194+AQ194,BG194)</f>
        <v>10828.717691180342</v>
      </c>
      <c r="BI194" s="11">
        <v>37141.258499999967</v>
      </c>
      <c r="BJ194" s="1">
        <v>88375.700161446279</v>
      </c>
      <c r="BK194" s="1">
        <v>38630.700687062752</v>
      </c>
    </row>
    <row r="195" spans="1:63">
      <c r="A195" s="8">
        <v>40007</v>
      </c>
      <c r="B195" s="7" t="s">
        <v>251</v>
      </c>
      <c r="C195" s="1">
        <v>22.347500055555557</v>
      </c>
      <c r="D195" s="1">
        <f>1*C195-19.06222222</f>
        <v>3.2852778355555579</v>
      </c>
      <c r="E195" s="1">
        <f>-9018.7*D195^3 + 50694*D195^2 + 41936*D195-0.0000001</f>
        <v>365127.71840620268</v>
      </c>
      <c r="F195" s="1">
        <f>C195-C196</f>
        <v>1.9833180555558272E-2</v>
      </c>
      <c r="G195" s="1">
        <f>-2254.7*D195^4 + 16898*D195^3 + 20968*D195^2 + 0.8449*D195-0.0000003</f>
        <v>562833.74139335472</v>
      </c>
      <c r="H195" s="1">
        <f>G195-G194</f>
        <v>-7936.0168098178692</v>
      </c>
      <c r="I195" s="1">
        <v>1007.6583333333332</v>
      </c>
      <c r="J195" s="9">
        <v>1.2999999999999999E-3</v>
      </c>
      <c r="K195" s="1">
        <v>1.1679999999999999</v>
      </c>
      <c r="L195" s="9">
        <v>2453000</v>
      </c>
      <c r="M195" s="1">
        <v>1.7791666666666666</v>
      </c>
      <c r="N195" s="1">
        <v>6.7183698636421001</v>
      </c>
      <c r="O195" s="10">
        <v>5.2833333333333332</v>
      </c>
      <c r="P195" s="1">
        <f>AVERAGE(Q195:Q196)</f>
        <v>7.4165624999999995</v>
      </c>
      <c r="Q195" s="1">
        <f>1.158*O195+2.676</f>
        <v>8.7941000000000003</v>
      </c>
      <c r="R195" s="1">
        <f>EXP(2.3026*(((7.5*P195)/(P195+237.3)+0.7858)))</f>
        <v>10.306403651757519</v>
      </c>
      <c r="S195" s="1">
        <f>((0.622/I195)*J195*K195*L195*M195*(N195-R195))</f>
        <v>-14.67688814891371</v>
      </c>
      <c r="T195" s="1">
        <f>IF(S195&lt;0,S195,0)</f>
        <v>-14.67688814891371</v>
      </c>
      <c r="U195" s="9">
        <v>2258000</v>
      </c>
      <c r="V195" s="1">
        <f>(-T195)*E195/U195</f>
        <v>2.3733120828679799</v>
      </c>
      <c r="W195" s="1">
        <f>V195*3600*24/1000</f>
        <v>205.05416395979344</v>
      </c>
      <c r="X195" s="1">
        <v>0</v>
      </c>
      <c r="Y195" s="1">
        <f>X195*E195</f>
        <v>0</v>
      </c>
      <c r="Z195" s="1">
        <v>8114000</v>
      </c>
      <c r="AA195" s="1">
        <v>0.1</v>
      </c>
      <c r="AB195" s="1">
        <v>3.49</v>
      </c>
      <c r="AC195" s="1">
        <v>-0.40034999999999971</v>
      </c>
      <c r="AD195" s="1">
        <v>1.161</v>
      </c>
      <c r="AE195" s="1">
        <v>1.013E-3</v>
      </c>
      <c r="AF195" s="1">
        <v>0.8897146556829979</v>
      </c>
      <c r="AG195" s="1">
        <v>0.67173456504066342</v>
      </c>
      <c r="AH195" s="1">
        <v>999.98675196921636</v>
      </c>
      <c r="AI195" s="1">
        <v>2.4500000000000002</v>
      </c>
      <c r="AJ195" s="1">
        <v>28.356481481481481</v>
      </c>
      <c r="AK195" s="1">
        <v>6.7000000000000004E-2</v>
      </c>
      <c r="AL195" s="1">
        <v>200</v>
      </c>
      <c r="AM195" s="1">
        <v>30</v>
      </c>
      <c r="AN195" s="1">
        <f>((AA195*(AB195-AC195))/((AA195+(AK195*(1+(AL195/AM195))))*AH195*AI195))</f>
        <v>2.587592062982207E-4</v>
      </c>
      <c r="AO195" s="1">
        <f>((86400*AD195*AE195*(AF195-AG195))/AM195)/((AA195+(AK195*(1+(AL195/AM195))))*AH195*AI195)</f>
        <v>4.9108663752453778E-4</v>
      </c>
      <c r="AP195" s="1">
        <f>AN195+AO195</f>
        <v>7.4984584382275848E-4</v>
      </c>
      <c r="AQ195" s="1">
        <f>AP195*Z195</f>
        <v>6084.249176777862</v>
      </c>
      <c r="AR195" s="1">
        <v>388000</v>
      </c>
      <c r="AS195" s="1">
        <v>100</v>
      </c>
      <c r="AT195" s="1">
        <v>5</v>
      </c>
      <c r="AU195" s="1">
        <f>((AA195*(AB195-AC195))/((AA195+(AK195*(1+(AS195/AT195))))*AH195*AI195))</f>
        <v>1.0536954187016682E-4</v>
      </c>
      <c r="AV195" s="1">
        <f>((86400*AD195*AE195*(AF195-AG195))/AT195)/((AA195+(AK195*(1+(AS195/AT195))))*AH195*AI195)</f>
        <v>1.1998546777474107E-3</v>
      </c>
      <c r="AW195" s="1">
        <f>AU195+AV195</f>
        <v>1.3052242196175776E-3</v>
      </c>
      <c r="AX195" s="1">
        <f>AW195*AR195</f>
        <v>506.42699721162012</v>
      </c>
      <c r="AY195" s="1">
        <v>392000</v>
      </c>
      <c r="AZ195" s="1">
        <v>0</v>
      </c>
      <c r="BA195" s="1">
        <v>0.1</v>
      </c>
      <c r="BB195" s="1">
        <f>AY195*AZ195*BA195</f>
        <v>0</v>
      </c>
      <c r="BC195" s="1">
        <v>30000</v>
      </c>
      <c r="BD195" s="1">
        <f>BC195*W195/E195</f>
        <v>16.847871604067464</v>
      </c>
      <c r="BE195" s="1">
        <f>9325000-E195</f>
        <v>8959872.2815937977</v>
      </c>
      <c r="BF195" s="1">
        <f>AZ195*BE195</f>
        <v>0</v>
      </c>
      <c r="BG195" s="1">
        <f>AVERAGE(BF193:BF195)</f>
        <v>66289.870405040259</v>
      </c>
      <c r="BH195" s="1">
        <f>IF((BD195+BB195+AX195+AQ195)&lt;BG195,BD195+BB195+AX195+AQ195,BG195)</f>
        <v>6607.5240455935491</v>
      </c>
      <c r="BI195" s="11">
        <v>21707.806499999995</v>
      </c>
      <c r="BJ195" s="1">
        <v>67164.196632309133</v>
      </c>
      <c r="BK195" s="1">
        <v>37725.427486451066</v>
      </c>
    </row>
    <row r="196" spans="1:63">
      <c r="A196" s="8">
        <v>40008</v>
      </c>
      <c r="B196" s="7" t="s">
        <v>252</v>
      </c>
      <c r="C196" s="1">
        <v>22.327666874999998</v>
      </c>
      <c r="D196" s="1">
        <f>1*C196-19.06222222</f>
        <v>3.2654446549999996</v>
      </c>
      <c r="E196" s="1">
        <f>-9018.7*D196^3 + 50694*D196^2 + 41936*D196-0.0000001</f>
        <v>363466.49449544691</v>
      </c>
      <c r="F196" s="1">
        <f>C196-C197</f>
        <v>1.0836392857136445E-2</v>
      </c>
      <c r="G196" s="1">
        <f>-2254.7*D196^4 + 16898*D196^3 + 20968*D196^2 + 0.8449*D196-0.0000003</f>
        <v>555608.57472753595</v>
      </c>
      <c r="H196" s="1">
        <f>G196-G195</f>
        <v>-7225.1666658187751</v>
      </c>
      <c r="I196" s="1">
        <v>1008.4249999999998</v>
      </c>
      <c r="J196" s="9">
        <v>1.2999999999999999E-3</v>
      </c>
      <c r="K196" s="1">
        <v>1.1679999999999999</v>
      </c>
      <c r="L196" s="9">
        <v>2453000</v>
      </c>
      <c r="M196" s="1">
        <v>1.25</v>
      </c>
      <c r="N196" s="1">
        <v>7.3672902179103792</v>
      </c>
      <c r="O196" s="10">
        <v>2.9041666666666663</v>
      </c>
      <c r="P196" s="1">
        <f>AVERAGE(Q196:Q197)</f>
        <v>10.738574999999999</v>
      </c>
      <c r="Q196" s="1">
        <f>1.158*O196+2.676</f>
        <v>6.0390249999999996</v>
      </c>
      <c r="R196" s="1">
        <f>EXP(2.3026*(((7.5*P196)/(P196+237.3)+0.7858)))</f>
        <v>12.897691231294568</v>
      </c>
      <c r="S196" s="1">
        <f>((0.622/I196)*J196*K196*L196*M196*(N196-R196))</f>
        <v>-15.881706310583722</v>
      </c>
      <c r="T196" s="1">
        <f>IF(S196&lt;0,S196,0)</f>
        <v>-15.881706310583722</v>
      </c>
      <c r="U196" s="9">
        <v>2258000</v>
      </c>
      <c r="V196" s="1">
        <f>(-T196)*E196/U196</f>
        <v>2.556451780032809</v>
      </c>
      <c r="W196" s="1">
        <f>V196*3600*24/1000</f>
        <v>220.8774337948347</v>
      </c>
      <c r="X196" s="1">
        <v>0</v>
      </c>
      <c r="Y196" s="1">
        <f>X196*E196</f>
        <v>0</v>
      </c>
      <c r="Z196" s="1">
        <v>8114000</v>
      </c>
      <c r="AA196" s="1">
        <v>0.1</v>
      </c>
      <c r="AB196" s="1">
        <v>6.65</v>
      </c>
      <c r="AC196" s="1">
        <v>-1.4281766666666662</v>
      </c>
      <c r="AD196" s="1">
        <v>1.161</v>
      </c>
      <c r="AE196" s="1">
        <v>1.013E-3</v>
      </c>
      <c r="AF196" s="1">
        <v>0.75262789343670966</v>
      </c>
      <c r="AG196" s="1">
        <v>0.73663455070117956</v>
      </c>
      <c r="AH196" s="1">
        <v>999.99054650816959</v>
      </c>
      <c r="AI196" s="1">
        <v>2.4500000000000002</v>
      </c>
      <c r="AJ196" s="1">
        <v>28.356481481481481</v>
      </c>
      <c r="AK196" s="1">
        <v>6.7000000000000004E-2</v>
      </c>
      <c r="AL196" s="1">
        <v>200</v>
      </c>
      <c r="AM196" s="1">
        <v>30</v>
      </c>
      <c r="AN196" s="1">
        <f>((AA196*(AB196-AC196))/((AA196+(AK196*(1+(AL196/AM196))))*AH196*AI196))</f>
        <v>5.3730246656314101E-4</v>
      </c>
      <c r="AO196" s="1">
        <f>((86400*AD196*AE196*(AF196-AG196))/AM196)/((AA196+(AK196*(1+(AL196/AM196))))*AH196*AI196)</f>
        <v>3.603121312864213E-5</v>
      </c>
      <c r="AP196" s="1">
        <f>AN196+AO196</f>
        <v>5.733336796917832E-4</v>
      </c>
      <c r="AQ196" s="1">
        <f>AP196*Z196</f>
        <v>4652.0294770191285</v>
      </c>
      <c r="AR196" s="1">
        <v>388000</v>
      </c>
      <c r="AS196" s="1">
        <v>100</v>
      </c>
      <c r="AT196" s="1">
        <v>5</v>
      </c>
      <c r="AU196" s="1">
        <f>((AA196*(AB196-AC196))/((AA196+(AK196*(1+(AS196/AT196))))*AH196*AI196))</f>
        <v>2.1879536406607883E-4</v>
      </c>
      <c r="AV196" s="1">
        <f>((86400*AD196*AE196*(AF196-AG196))/AT196)/((AA196+(AK196*(1+(AS196/AT196))))*AH196*AI196)</f>
        <v>8.8033793456974321E-5</v>
      </c>
      <c r="AW196" s="1">
        <f>AU196+AV196</f>
        <v>3.0682915752305314E-4</v>
      </c>
      <c r="AX196" s="1">
        <f>AW196*AR196</f>
        <v>119.04971311894462</v>
      </c>
      <c r="AY196" s="1">
        <v>392000</v>
      </c>
      <c r="AZ196" s="1">
        <v>0</v>
      </c>
      <c r="BA196" s="1">
        <v>0.1</v>
      </c>
      <c r="BB196" s="1">
        <f>AY196*AZ196*BA196</f>
        <v>0</v>
      </c>
      <c r="BC196" s="1">
        <v>30000</v>
      </c>
      <c r="BD196" s="1">
        <f>BC196*W196/E196</f>
        <v>18.230904675391059</v>
      </c>
      <c r="BE196" s="1">
        <f>9325000-E196</f>
        <v>8961533.5055045523</v>
      </c>
      <c r="BF196" s="1">
        <f>AZ196*BE196</f>
        <v>0</v>
      </c>
      <c r="BG196" s="1">
        <f>AVERAGE(BF194:BF196)</f>
        <v>66289.870405040259</v>
      </c>
      <c r="BH196" s="1">
        <f>IF((BD196+BB196+AX196+AQ196)&lt;BG196,BD196+BB196+AX196+AQ196,BG196)</f>
        <v>4789.3100948134643</v>
      </c>
      <c r="BI196" s="11">
        <v>17098.442099999997</v>
      </c>
      <c r="BJ196" s="1">
        <v>59713.373939139674</v>
      </c>
      <c r="BK196" s="1">
        <v>35610.64260711574</v>
      </c>
    </row>
    <row r="197" spans="1:63">
      <c r="A197" s="8">
        <v>40009</v>
      </c>
      <c r="B197" s="7" t="s">
        <v>253</v>
      </c>
      <c r="C197" s="1">
        <v>22.316830482142862</v>
      </c>
      <c r="D197" s="1">
        <f>1*C197-19.06222222</f>
        <v>3.2546082621428631</v>
      </c>
      <c r="E197" s="1">
        <f>-9018.7*D197^3 + 50694*D197^2 + 41936*D197-0.0000001</f>
        <v>362546.29811754706</v>
      </c>
      <c r="F197" s="1">
        <f>C197-C198</f>
        <v>1.1762557900439674E-2</v>
      </c>
      <c r="G197" s="1">
        <f>-2254.7*D197^4 + 16898*D197^3 + 20968*D197^2 + 0.8449*D197-0.0000003</f>
        <v>551674.9152414985</v>
      </c>
      <c r="H197" s="1">
        <f>G197-G196</f>
        <v>-3933.6594860374462</v>
      </c>
      <c r="I197" s="1">
        <v>1008.2833333333332</v>
      </c>
      <c r="J197" s="9">
        <v>1.2999999999999999E-3</v>
      </c>
      <c r="K197" s="1">
        <v>1.1679999999999999</v>
      </c>
      <c r="L197" s="9">
        <v>2453000</v>
      </c>
      <c r="M197" s="1">
        <v>2.2250000000000001</v>
      </c>
      <c r="N197" s="1">
        <v>11.811357175676424</v>
      </c>
      <c r="O197" s="10">
        <v>11.020833333333334</v>
      </c>
      <c r="P197" s="1">
        <f>AVERAGE(Q197:Q198)</f>
        <v>14.634762500000001</v>
      </c>
      <c r="Q197" s="1">
        <f>1.158*O197+2.676</f>
        <v>15.438124999999999</v>
      </c>
      <c r="R197" s="1">
        <f>EXP(2.3026*(((7.5*P197)/(P197+237.3)+0.7858)))</f>
        <v>16.652486938575034</v>
      </c>
      <c r="S197" s="1">
        <f>((0.622/I197)*J197*K197*L197*M197*(N197-R197))</f>
        <v>-24.74960537128624</v>
      </c>
      <c r="T197" s="1">
        <f>IF(S197&lt;0,S197,0)</f>
        <v>-24.74960537128624</v>
      </c>
      <c r="U197" s="9">
        <v>2258000</v>
      </c>
      <c r="V197" s="1">
        <f>(-T197)*E197/U197</f>
        <v>3.9738165665323226</v>
      </c>
      <c r="W197" s="1">
        <f>V197*3600*24/1000</f>
        <v>343.33775134839271</v>
      </c>
      <c r="X197" s="1">
        <v>1.12E-2</v>
      </c>
      <c r="Y197" s="1">
        <f>X197*E197</f>
        <v>4060.5185389165272</v>
      </c>
      <c r="Z197" s="1">
        <v>8114000</v>
      </c>
      <c r="AA197" s="1">
        <v>0.1</v>
      </c>
      <c r="AB197" s="1">
        <v>5.32</v>
      </c>
      <c r="AC197" s="1">
        <v>2.0881000000000003</v>
      </c>
      <c r="AD197" s="1">
        <v>1.161</v>
      </c>
      <c r="AE197" s="1">
        <v>1.013E-3</v>
      </c>
      <c r="AF197" s="1">
        <v>1.3145331271543739</v>
      </c>
      <c r="AG197" s="1">
        <v>1.1808889258936792</v>
      </c>
      <c r="AH197" s="1">
        <v>999.63150946990015</v>
      </c>
      <c r="AI197" s="1">
        <v>2.4500000000000002</v>
      </c>
      <c r="AJ197" s="1">
        <v>28.356481481481481</v>
      </c>
      <c r="AK197" s="1">
        <v>6.7000000000000004E-2</v>
      </c>
      <c r="AL197" s="1">
        <v>200</v>
      </c>
      <c r="AM197" s="1">
        <v>30</v>
      </c>
      <c r="AN197" s="1">
        <f>((AA197*(AB197-AC197))/((AA197+(AK197*(1+(AL197/AM197))))*AH197*AI197))</f>
        <v>2.1504005344591444E-4</v>
      </c>
      <c r="AO197" s="1">
        <f>((86400*AD197*AE197*(AF197-AG197))/AM197)/((AA197+(AK197*(1+(AL197/AM197))))*AH197*AI197)</f>
        <v>3.0119358470366521E-4</v>
      </c>
      <c r="AP197" s="1">
        <f>AN197+AO197</f>
        <v>5.1623363814957968E-4</v>
      </c>
      <c r="AQ197" s="1">
        <f>AP197*Z197</f>
        <v>4188.7197399456891</v>
      </c>
      <c r="AR197" s="1">
        <v>388000</v>
      </c>
      <c r="AS197" s="1">
        <v>100</v>
      </c>
      <c r="AT197" s="1">
        <v>5</v>
      </c>
      <c r="AU197" s="1">
        <f>((AA197*(AB197-AC197))/((AA197+(AK197*(1+(AS197/AT197))))*AH197*AI197))</f>
        <v>8.7566630921019335E-5</v>
      </c>
      <c r="AV197" s="1">
        <f>((86400*AD197*AE197*(AF197-AG197))/AT197)/((AA197+(AK197*(1+(AS197/AT197))))*AH197*AI197)</f>
        <v>7.3589567277962517E-4</v>
      </c>
      <c r="AW197" s="1">
        <f>AU197+AV197</f>
        <v>8.2346230370064456E-4</v>
      </c>
      <c r="AX197" s="1">
        <f>AW197*AR197</f>
        <v>319.50337383585008</v>
      </c>
      <c r="AY197" s="1">
        <v>392000</v>
      </c>
      <c r="AZ197" s="1">
        <v>1.12E-2</v>
      </c>
      <c r="BA197" s="1">
        <v>0.1</v>
      </c>
      <c r="BB197" s="1">
        <f>AY197*AZ197*BA197</f>
        <v>439.03999999999996</v>
      </c>
      <c r="BC197" s="1">
        <v>30000</v>
      </c>
      <c r="BD197" s="1">
        <f>BC197*W197/E197</f>
        <v>28.410530169341868</v>
      </c>
      <c r="BE197" s="1">
        <f>9325000-E197</f>
        <v>8962453.7018824536</v>
      </c>
      <c r="BF197" s="1">
        <f>AZ197*BE197</f>
        <v>100379.48146108347</v>
      </c>
      <c r="BG197" s="1">
        <f>AVERAGE(BF195:BF197)</f>
        <v>33459.827153694489</v>
      </c>
      <c r="BH197" s="1">
        <f>IF((BD197+BB197+AX197+AQ197)&lt;BG197,BD197+BB197+AX197+AQ197,BG197)</f>
        <v>4975.6736439508813</v>
      </c>
      <c r="BI197" s="11">
        <v>24752.301300000003</v>
      </c>
      <c r="BJ197" s="1">
        <v>66846.612830789672</v>
      </c>
      <c r="BK197" s="1">
        <v>34443.471257184086</v>
      </c>
    </row>
    <row r="198" spans="1:63">
      <c r="A198" s="8">
        <v>40010</v>
      </c>
      <c r="B198" s="7" t="s">
        <v>254</v>
      </c>
      <c r="C198" s="1">
        <v>22.305067924242422</v>
      </c>
      <c r="D198" s="1">
        <f>1*C198-19.06222222</f>
        <v>3.2428457042424235</v>
      </c>
      <c r="E198" s="1">
        <f>-9018.7*D198^3 + 50694*D198^2 + 41936*D198-0.0000001</f>
        <v>361537.52470819588</v>
      </c>
      <c r="F198" s="1">
        <f>C198-C199</f>
        <v>2.5234650432899741E-2</v>
      </c>
      <c r="G198" s="1">
        <f>-2254.7*D198^4 + 16898*D198^3 + 20968*D198^2 + 0.8449*D198-0.0000003</f>
        <v>547416.39659810148</v>
      </c>
      <c r="H198" s="1">
        <f>G198-G197</f>
        <v>-4258.518643397023</v>
      </c>
      <c r="I198" s="1">
        <v>1011.7041666666665</v>
      </c>
      <c r="J198" s="9">
        <v>1.2999999999999999E-3</v>
      </c>
      <c r="K198" s="1">
        <v>1.1679999999999999</v>
      </c>
      <c r="L198" s="9">
        <v>2453000</v>
      </c>
      <c r="M198" s="1">
        <v>1.1333333333333333</v>
      </c>
      <c r="N198" s="1">
        <v>11.2744692291317</v>
      </c>
      <c r="O198" s="10">
        <v>9.6333333333333346</v>
      </c>
      <c r="P198" s="1">
        <f>AVERAGE(Q198:Q199)</f>
        <v>13.442987499999999</v>
      </c>
      <c r="Q198" s="1">
        <f>1.158*O198+2.676</f>
        <v>13.8314</v>
      </c>
      <c r="R198" s="1">
        <f>EXP(2.3026*(((7.5*P198)/(P198+237.3)+0.7858)))</f>
        <v>15.413537038415528</v>
      </c>
      <c r="S198" s="1">
        <f>((0.622/I198)*J198*K198*L198*M198*(N198-R198))</f>
        <v>-10.741892283198254</v>
      </c>
      <c r="T198" s="1">
        <f>IF(S198&lt;0,S198,0)</f>
        <v>-10.741892283198254</v>
      </c>
      <c r="U198" s="9">
        <v>2258000</v>
      </c>
      <c r="V198" s="1">
        <f>(-T198)*E198/U198</f>
        <v>1.7199278772141575</v>
      </c>
      <c r="W198" s="1">
        <f>V198*3600*24/1000</f>
        <v>148.6017685913032</v>
      </c>
      <c r="X198" s="1">
        <v>9.7999999999999997E-3</v>
      </c>
      <c r="Y198" s="1">
        <f>X198*E198</f>
        <v>3543.0677421403193</v>
      </c>
      <c r="Z198" s="1">
        <v>8114000</v>
      </c>
      <c r="AA198" s="1">
        <v>0.1</v>
      </c>
      <c r="AB198" s="1">
        <v>3.11</v>
      </c>
      <c r="AC198" s="1">
        <v>1.2172733333333337</v>
      </c>
      <c r="AD198" s="1">
        <v>1.161</v>
      </c>
      <c r="AE198" s="1">
        <v>1.013E-3</v>
      </c>
      <c r="AF198" s="1">
        <v>1.1981149486510065</v>
      </c>
      <c r="AG198" s="1">
        <v>1.1272264808558219</v>
      </c>
      <c r="AH198" s="1">
        <v>999.75941774885382</v>
      </c>
      <c r="AI198" s="1">
        <v>2.4500000000000002</v>
      </c>
      <c r="AJ198" s="1">
        <v>28.356481481481481</v>
      </c>
      <c r="AK198" s="1">
        <v>6.7000000000000004E-2</v>
      </c>
      <c r="AL198" s="1">
        <v>200</v>
      </c>
      <c r="AM198" s="1">
        <v>30</v>
      </c>
      <c r="AN198" s="1">
        <f>((AA198*(AB198-AC198))/((AA198+(AK198*(1+(AL198/AM198))))*AH198*AI198))</f>
        <v>1.2591972858712398E-4</v>
      </c>
      <c r="AO198" s="1">
        <f>((86400*AD198*AE198*(AF198-AG198))/AM198)/((AA198+(AK198*(1+(AL198/AM198))))*AH198*AI198)</f>
        <v>1.5974071363920574E-4</v>
      </c>
      <c r="AP198" s="1">
        <f>AN198+AO198</f>
        <v>2.8566044222632975E-4</v>
      </c>
      <c r="AQ198" s="1">
        <f>AP198*Z198</f>
        <v>2317.8488282244398</v>
      </c>
      <c r="AR198" s="1">
        <v>388000</v>
      </c>
      <c r="AS198" s="1">
        <v>100</v>
      </c>
      <c r="AT198" s="1">
        <v>5</v>
      </c>
      <c r="AU198" s="1">
        <f>((AA198*(AB198-AC198))/((AA198+(AK198*(1+(AS198/AT198))))*AH198*AI198))</f>
        <v>5.1275872667307062E-5</v>
      </c>
      <c r="AV198" s="1">
        <f>((86400*AD198*AE198*(AF198-AG198))/AT198)/((AA198+(AK198*(1+(AS198/AT198))))*AH198*AI198)</f>
        <v>3.9028885707999701E-4</v>
      </c>
      <c r="AW198" s="1">
        <f>AU198+AV198</f>
        <v>4.4156472974730406E-4</v>
      </c>
      <c r="AX198" s="1">
        <f>AW198*AR198</f>
        <v>171.32711514195398</v>
      </c>
      <c r="AY198" s="1">
        <v>392000</v>
      </c>
      <c r="AZ198" s="1">
        <v>9.7999999999999997E-3</v>
      </c>
      <c r="BA198" s="1">
        <v>0.1</v>
      </c>
      <c r="BB198" s="1">
        <f>AY198*AZ198*BA198</f>
        <v>384.16</v>
      </c>
      <c r="BC198" s="1">
        <v>30000</v>
      </c>
      <c r="BD198" s="1">
        <f>BC198*W198/E198</f>
        <v>12.330817005336526</v>
      </c>
      <c r="BE198" s="1">
        <f>9325000-E198</f>
        <v>8963462.4752918035</v>
      </c>
      <c r="BF198" s="1">
        <f>AZ198*BE198</f>
        <v>87841.932257859677</v>
      </c>
      <c r="BG198" s="1">
        <f>AVERAGE(BF196:BF198)</f>
        <v>62740.471239647712</v>
      </c>
      <c r="BH198" s="1">
        <f>IF((BD198+BB198+AX198+AQ198)&lt;BG198,BD198+BB198+AX198+AQ198,BG198)</f>
        <v>2885.6667603717306</v>
      </c>
      <c r="BI198" s="11">
        <v>25040.972699999998</v>
      </c>
      <c r="BJ198" s="1">
        <v>68353.15102575504</v>
      </c>
      <c r="BK198" s="1">
        <v>35659.193708809013</v>
      </c>
    </row>
    <row r="199" spans="1:63">
      <c r="A199" s="8">
        <v>40011</v>
      </c>
      <c r="B199" s="7" t="s">
        <v>255</v>
      </c>
      <c r="C199" s="1">
        <v>22.279833273809523</v>
      </c>
      <c r="D199" s="1">
        <f>1*C199-19.06222222</f>
        <v>3.2176110538095237</v>
      </c>
      <c r="E199" s="1">
        <f>-9018.7*D199^3 + 50694*D199^2 + 41936*D199-0.0000001</f>
        <v>359338.89382789627</v>
      </c>
      <c r="F199" s="1">
        <f>C199-C200</f>
        <v>1.8154595238094373E-2</v>
      </c>
      <c r="G199" s="1">
        <f>-2254.7*D199^4 + 16898*D199^3 + 20968*D199^2 + 0.8449*D199-0.0000003</f>
        <v>538320.82982107881</v>
      </c>
      <c r="H199" s="1">
        <f>G199-G198</f>
        <v>-9095.5667770226719</v>
      </c>
      <c r="I199" s="1">
        <v>1008.6916666666667</v>
      </c>
      <c r="J199" s="9">
        <v>1.2999999999999999E-3</v>
      </c>
      <c r="K199" s="1">
        <v>1.1679999999999999</v>
      </c>
      <c r="L199" s="9">
        <v>2453000</v>
      </c>
      <c r="M199" s="1">
        <v>1.1875000000000002</v>
      </c>
      <c r="N199" s="1">
        <v>11.091016430124354</v>
      </c>
      <c r="O199" s="10">
        <v>8.9624999999999986</v>
      </c>
      <c r="P199" s="1">
        <f>AVERAGE(Q199:Q200)</f>
        <v>13.607037500000001</v>
      </c>
      <c r="Q199" s="1">
        <f>1.158*O199+2.676</f>
        <v>13.054574999999998</v>
      </c>
      <c r="R199" s="1">
        <f>EXP(2.3026*(((7.5*P199)/(P199+237.3)+0.7858)))</f>
        <v>15.579128101256472</v>
      </c>
      <c r="S199" s="1">
        <f>((0.622/I199)*J199*K199*L199*M199*(N199-R199))</f>
        <v>-12.240889222202103</v>
      </c>
      <c r="T199" s="1">
        <f>IF(S199&lt;0,S199,0)</f>
        <v>-12.240889222202103</v>
      </c>
      <c r="U199" s="9">
        <v>2258000</v>
      </c>
      <c r="V199" s="1">
        <f>(-T199)*E199/U199</f>
        <v>1.9480193058352178</v>
      </c>
      <c r="W199" s="1">
        <f>V199*3600*24/1000</f>
        <v>168.30886802416282</v>
      </c>
      <c r="X199" s="1">
        <v>4.0000000000000002E-4</v>
      </c>
      <c r="Y199" s="1">
        <f>X199*E199</f>
        <v>143.73555753115852</v>
      </c>
      <c r="Z199" s="1">
        <v>8114000</v>
      </c>
      <c r="AA199" s="1">
        <v>0.1</v>
      </c>
      <c r="AB199" s="1">
        <v>6.78</v>
      </c>
      <c r="AC199" s="1">
        <v>0.41814333333333281</v>
      </c>
      <c r="AD199" s="1">
        <v>1.161</v>
      </c>
      <c r="AE199" s="1">
        <v>1.013E-3</v>
      </c>
      <c r="AF199" s="1">
        <v>1.1451552960088958</v>
      </c>
      <c r="AG199" s="1">
        <v>1.1088920449686139</v>
      </c>
      <c r="AH199" s="1">
        <v>999.81197983558093</v>
      </c>
      <c r="AI199" s="1">
        <v>2.4500000000000002</v>
      </c>
      <c r="AJ199" s="1">
        <v>28.356481481481481</v>
      </c>
      <c r="AK199" s="1">
        <v>6.7000000000000004E-2</v>
      </c>
      <c r="AL199" s="1">
        <v>200</v>
      </c>
      <c r="AM199" s="1">
        <v>30</v>
      </c>
      <c r="AN199" s="1">
        <f>((AA199*(AB199-AC199))/((AA199+(AK199*(1+(AL199/AM199))))*AH199*AI199))</f>
        <v>4.2322072402623711E-4</v>
      </c>
      <c r="AO199" s="1">
        <f>((86400*AD199*AE199*(AF199-AG199))/AM199)/((AA199+(AK199*(1+(AL199/AM199))))*AH199*AI199)</f>
        <v>8.1711641478901279E-5</v>
      </c>
      <c r="AP199" s="1">
        <f>AN199+AO199</f>
        <v>5.0493236550513835E-4</v>
      </c>
      <c r="AQ199" s="1">
        <f>AP199*Z199</f>
        <v>4097.0212137086928</v>
      </c>
      <c r="AR199" s="1">
        <v>388000</v>
      </c>
      <c r="AS199" s="1">
        <v>100</v>
      </c>
      <c r="AT199" s="1">
        <v>5</v>
      </c>
      <c r="AU199" s="1">
        <f>((AA199*(AB199-AC199))/((AA199+(AK199*(1+(AS199/AT199))))*AH199*AI199))</f>
        <v>1.7234004709849646E-4</v>
      </c>
      <c r="AV199" s="1">
        <f>((86400*AD199*AE199*(AF199-AG199))/AT199)/((AA199+(AK199*(1+(AS199/AT199))))*AH199*AI199)</f>
        <v>1.9964317446935267E-4</v>
      </c>
      <c r="AW199" s="1">
        <f>AU199+AV199</f>
        <v>3.7198322156784913E-4</v>
      </c>
      <c r="AX199" s="1">
        <f>AW199*AR199</f>
        <v>144.32948996832548</v>
      </c>
      <c r="AY199" s="1">
        <v>392000</v>
      </c>
      <c r="AZ199" s="1">
        <v>4.0000000000000002E-4</v>
      </c>
      <c r="BA199" s="1">
        <v>0.1</v>
      </c>
      <c r="BB199" s="1">
        <f>AY199*AZ199*BA199</f>
        <v>15.680000000000001</v>
      </c>
      <c r="BC199" s="1">
        <v>30000</v>
      </c>
      <c r="BD199" s="1">
        <f>BC199*W199/E199</f>
        <v>14.051543340986649</v>
      </c>
      <c r="BE199" s="1">
        <f>9325000-E199</f>
        <v>8965661.1061721034</v>
      </c>
      <c r="BF199" s="1">
        <f>AZ199*BE199</f>
        <v>3586.2644424688415</v>
      </c>
      <c r="BG199" s="1">
        <f>AVERAGE(BF197:BF199)</f>
        <v>63935.892720470663</v>
      </c>
      <c r="BH199" s="1">
        <f>IF((BD199+BB199+AX199+AQ199)&lt;BG199,BD199+BB199+AX199+AQ199,BG199)</f>
        <v>4271.0822470180046</v>
      </c>
      <c r="BI199" s="11">
        <v>20237.646600000007</v>
      </c>
      <c r="BJ199" s="1">
        <v>66749.154776929034</v>
      </c>
      <c r="BK199" s="1">
        <v>37440.514710399366</v>
      </c>
    </row>
    <row r="200" spans="1:63">
      <c r="A200" s="8">
        <v>40012</v>
      </c>
      <c r="B200" s="7" t="s">
        <v>256</v>
      </c>
      <c r="C200" s="1">
        <v>22.261678678571428</v>
      </c>
      <c r="D200" s="1">
        <f>1*C200-19.06222222</f>
        <v>3.1994564585714294</v>
      </c>
      <c r="E200" s="1">
        <f>-9018.7*D200^3 + 50694*D200^2 + 41936*D200-0.0000001</f>
        <v>357728.4369744818</v>
      </c>
      <c r="F200" s="1">
        <f>C200-C201</f>
        <v>7.1388944805192978E-3</v>
      </c>
      <c r="G200" s="1">
        <f>-2254.7*D200^4 + 16898*D200^3 + 20968*D200^2 + 0.8449*D200-0.0000003</f>
        <v>531811.80485687766</v>
      </c>
      <c r="H200" s="1">
        <f>G200-G199</f>
        <v>-6509.0249642011477</v>
      </c>
      <c r="I200" s="1">
        <v>994.23749999999995</v>
      </c>
      <c r="J200" s="9">
        <v>1.2999999999999999E-3</v>
      </c>
      <c r="K200" s="1">
        <v>1.1679999999999999</v>
      </c>
      <c r="L200" s="9">
        <v>2453000</v>
      </c>
      <c r="M200" s="1">
        <v>5.5375000000000005</v>
      </c>
      <c r="N200" s="1">
        <v>10.0508113354363</v>
      </c>
      <c r="O200" s="10">
        <v>9.9166666666666696</v>
      </c>
      <c r="P200" s="1">
        <f>AVERAGE(Q200:Q201)</f>
        <v>15.254775000000002</v>
      </c>
      <c r="Q200" s="1">
        <f>1.158*O200+2.676</f>
        <v>14.159500000000003</v>
      </c>
      <c r="R200" s="1">
        <f>EXP(2.3026*(((7.5*P200)/(P200+237.3)+0.7858)))</f>
        <v>17.330930322514064</v>
      </c>
      <c r="S200" s="1">
        <f>((0.622/I200)*J200*K200*L200*M200*(N200-R200))</f>
        <v>-93.936895935238624</v>
      </c>
      <c r="T200" s="1">
        <f>IF(S200&lt;0,S200,0)</f>
        <v>-93.936895935238624</v>
      </c>
      <c r="U200" s="9">
        <v>2258000</v>
      </c>
      <c r="V200" s="1">
        <f>(-T200)*E200/U200</f>
        <v>14.882151885362029</v>
      </c>
      <c r="W200" s="1">
        <f>V200*3600*24/1000</f>
        <v>1285.8179228952795</v>
      </c>
      <c r="X200" s="1">
        <v>2.7799999999999998E-2</v>
      </c>
      <c r="Y200" s="1">
        <f>X200*E200</f>
        <v>9944.8505478905936</v>
      </c>
      <c r="Z200" s="1">
        <v>8114000</v>
      </c>
      <c r="AA200" s="1">
        <v>0.1</v>
      </c>
      <c r="AB200" s="1">
        <v>8.3000000000000007</v>
      </c>
      <c r="AC200" s="1">
        <v>1.6746666666667947E-2</v>
      </c>
      <c r="AD200" s="1">
        <v>1.161</v>
      </c>
      <c r="AE200" s="1">
        <v>1.013E-3</v>
      </c>
      <c r="AF200" s="1">
        <v>1.2211222480275872</v>
      </c>
      <c r="AG200" s="1">
        <v>1.0048818499393688</v>
      </c>
      <c r="AH200" s="1">
        <v>999.73538259575537</v>
      </c>
      <c r="AI200" s="1">
        <v>2.4500000000000002</v>
      </c>
      <c r="AJ200" s="1">
        <v>28.356481481481481</v>
      </c>
      <c r="AK200" s="1">
        <v>6.7000000000000004E-2</v>
      </c>
      <c r="AL200" s="1">
        <v>200</v>
      </c>
      <c r="AM200" s="1">
        <v>30</v>
      </c>
      <c r="AN200" s="1">
        <f>((AA200*(AB200-AC200))/((AA200+(AK200*(1+(AL200/AM200))))*AH200*AI200))</f>
        <v>5.5108331584402819E-4</v>
      </c>
      <c r="AO200" s="1">
        <f>((86400*AD200*AE200*(AF200-AG200))/AM200)/((AA200+(AK200*(1+(AL200/AM200))))*AH200*AI200)</f>
        <v>4.872897811751091E-4</v>
      </c>
      <c r="AP200" s="1">
        <f>AN200+AO200</f>
        <v>1.0383730970191373E-3</v>
      </c>
      <c r="AQ200" s="1">
        <f>AP200*Z200</f>
        <v>8425.3593092132796</v>
      </c>
      <c r="AR200" s="1">
        <v>388000</v>
      </c>
      <c r="AS200" s="1">
        <v>100</v>
      </c>
      <c r="AT200" s="1">
        <v>5</v>
      </c>
      <c r="AU200" s="1">
        <f>((AA200*(AB200-AC200))/((AA200+(AK200*(1+(AS200/AT200))))*AH200*AI200))</f>
        <v>2.2440707464473699E-4</v>
      </c>
      <c r="AV200" s="1">
        <f>((86400*AD200*AE200*(AF200-AG200))/AT200)/((AA200+(AK200*(1+(AS200/AT200))))*AH200*AI200)</f>
        <v>1.1905779524132392E-3</v>
      </c>
      <c r="AW200" s="1">
        <f>AU200+AV200</f>
        <v>1.4149850270579762E-3</v>
      </c>
      <c r="AX200" s="1">
        <f>AW200*AR200</f>
        <v>549.01419049849471</v>
      </c>
      <c r="AY200" s="1">
        <v>392000</v>
      </c>
      <c r="AZ200" s="1">
        <v>2.7799999999999998E-2</v>
      </c>
      <c r="BA200" s="1">
        <v>0.1</v>
      </c>
      <c r="BB200" s="1">
        <f>AY200*AZ200*BA200</f>
        <v>1089.76</v>
      </c>
      <c r="BC200" s="1">
        <v>30000</v>
      </c>
      <c r="BD200" s="1">
        <f>BC200*W200/E200</f>
        <v>107.83190179988421</v>
      </c>
      <c r="BE200" s="1">
        <f>9325000-E200</f>
        <v>8967271.5630255174</v>
      </c>
      <c r="BF200" s="1">
        <f>AZ200*BE200</f>
        <v>249290.14945210936</v>
      </c>
      <c r="BG200" s="1">
        <f>AVERAGE(BF198:BF200)</f>
        <v>113572.78205081262</v>
      </c>
      <c r="BH200" s="1">
        <f>IF((BD200+BB200+AX200+AQ200)&lt;BG200,BD200+BB200+AX200+AQ200,BG200)</f>
        <v>10171.965401511658</v>
      </c>
      <c r="BI200" s="11">
        <v>48179.865600000005</v>
      </c>
      <c r="BJ200" s="1">
        <v>102282.80698993686</v>
      </c>
      <c r="BK200" s="1">
        <v>38934.88380074039</v>
      </c>
    </row>
    <row r="201" spans="1:63">
      <c r="A201" s="8">
        <v>40013</v>
      </c>
      <c r="B201" s="7" t="s">
        <v>257</v>
      </c>
      <c r="C201" s="1">
        <v>22.254539784090909</v>
      </c>
      <c r="D201" s="1">
        <f>1*C201-19.06222222</f>
        <v>3.1923175640909101</v>
      </c>
      <c r="E201" s="1">
        <f>-9018.7*D201^3 + 50694*D201^2 + 41936*D201-0.0000001</f>
        <v>357088.66526461917</v>
      </c>
      <c r="F201" s="1">
        <f>C201-C202</f>
        <v>1.2589984090908501E-2</v>
      </c>
      <c r="G201" s="1">
        <f>-2254.7*D201^4 + 16898*D201^3 + 20968*D201^2 + 0.8449*D201-0.0000003</f>
        <v>529260.31802575872</v>
      </c>
      <c r="H201" s="1">
        <f>G201-G200</f>
        <v>-2551.4868311189348</v>
      </c>
      <c r="I201" s="1">
        <v>1007.6416666666665</v>
      </c>
      <c r="J201" s="9">
        <v>1.2999999999999999E-3</v>
      </c>
      <c r="K201" s="1">
        <v>1.1679999999999999</v>
      </c>
      <c r="L201" s="9">
        <v>2453000</v>
      </c>
      <c r="M201" s="1">
        <v>5.8041666666666663</v>
      </c>
      <c r="N201" s="1">
        <v>10.094905044225857</v>
      </c>
      <c r="O201" s="10">
        <v>11.808333333333335</v>
      </c>
      <c r="P201" s="1">
        <f>AVERAGE(Q201:Q202)</f>
        <v>15.534625</v>
      </c>
      <c r="Q201" s="1">
        <f>1.158*O201+2.676</f>
        <v>16.350050000000003</v>
      </c>
      <c r="R201" s="1">
        <f>EXP(2.3026*(((7.5*P201)/(P201+237.3)+0.7858)))</f>
        <v>17.64500895895593</v>
      </c>
      <c r="S201" s="1">
        <f>((0.622/I201)*J201*K201*L201*M201*(N201-R201))</f>
        <v>-100.75365600120075</v>
      </c>
      <c r="T201" s="1">
        <f>IF(S201&lt;0,S201,0)</f>
        <v>-100.75365600120075</v>
      </c>
      <c r="U201" s="9">
        <v>2258000</v>
      </c>
      <c r="V201" s="1">
        <f>(-T201)*E201/U201</f>
        <v>15.933564456155608</v>
      </c>
      <c r="W201" s="1">
        <f>V201*3600*24/1000</f>
        <v>1376.6599690118446</v>
      </c>
      <c r="X201" s="1">
        <v>5.9999999999999995E-4</v>
      </c>
      <c r="Y201" s="1">
        <f>X201*E201</f>
        <v>214.25319915877148</v>
      </c>
      <c r="Z201" s="1">
        <v>8114000</v>
      </c>
      <c r="AA201" s="1">
        <v>0.1</v>
      </c>
      <c r="AB201" s="1">
        <v>10.199999999999999</v>
      </c>
      <c r="AC201" s="1">
        <v>0.86821000000000026</v>
      </c>
      <c r="AD201" s="1">
        <v>1.161</v>
      </c>
      <c r="AE201" s="1">
        <v>1.013E-3</v>
      </c>
      <c r="AF201" s="1">
        <v>1.3849357867086727</v>
      </c>
      <c r="AG201" s="1">
        <v>1.0092719545639453</v>
      </c>
      <c r="AH201" s="1">
        <v>999.54769214792566</v>
      </c>
      <c r="AI201" s="1">
        <v>2.4500000000000002</v>
      </c>
      <c r="AJ201" s="1">
        <v>28.356481481481481</v>
      </c>
      <c r="AK201" s="1">
        <v>6.7000000000000004E-2</v>
      </c>
      <c r="AL201" s="1">
        <v>200</v>
      </c>
      <c r="AM201" s="1">
        <v>30</v>
      </c>
      <c r="AN201" s="1">
        <f>((AA201*(AB201-AC201))/((AA201+(AK201*(1+(AL201/AM201))))*AH201*AI201))</f>
        <v>6.2095884569442542E-4</v>
      </c>
      <c r="AO201" s="1">
        <f>((86400*AD201*AE201*(AF201-AG201))/AM201)/((AA201+(AK201*(1+(AL201/AM201))))*AH201*AI201)</f>
        <v>8.4670358455310197E-4</v>
      </c>
      <c r="AP201" s="1">
        <f>AN201+AO201</f>
        <v>1.4676624302475275E-3</v>
      </c>
      <c r="AQ201" s="1">
        <f>AP201*Z201</f>
        <v>11908.612959028438</v>
      </c>
      <c r="AR201" s="1">
        <v>388000</v>
      </c>
      <c r="AS201" s="1">
        <v>100</v>
      </c>
      <c r="AT201" s="1">
        <v>5</v>
      </c>
      <c r="AU201" s="1">
        <f>((AA201*(AB201-AC201))/((AA201+(AK201*(1+(AS201/AT201))))*AH201*AI201))</f>
        <v>2.5286114464132653E-4</v>
      </c>
      <c r="AV201" s="1">
        <f>((86400*AD201*AE201*(AF201-AG201))/AT201)/((AA201+(AK201*(1+(AS201/AT201))))*AH201*AI201)</f>
        <v>2.0687210340574131E-3</v>
      </c>
      <c r="AW201" s="1">
        <f>AU201+AV201</f>
        <v>2.3215821786987398E-3</v>
      </c>
      <c r="AX201" s="1">
        <f>AW201*AR201</f>
        <v>900.773885335111</v>
      </c>
      <c r="AY201" s="1">
        <v>392000</v>
      </c>
      <c r="AZ201" s="1">
        <v>5.9999999999999995E-4</v>
      </c>
      <c r="BA201" s="1">
        <v>0.1</v>
      </c>
      <c r="BB201" s="1">
        <f>AY201*AZ201*BA201</f>
        <v>23.52</v>
      </c>
      <c r="BC201" s="1">
        <v>30000</v>
      </c>
      <c r="BD201" s="1">
        <f>BC201*W201/E201</f>
        <v>115.65698687117465</v>
      </c>
      <c r="BE201" s="1">
        <f>9325000-E201</f>
        <v>8967911.3347353805</v>
      </c>
      <c r="BF201" s="1">
        <f>AZ201*BE201</f>
        <v>5380.7468008412279</v>
      </c>
      <c r="BG201" s="1">
        <f>AVERAGE(BF199:BF201)</f>
        <v>86085.720231806481</v>
      </c>
      <c r="BH201" s="1">
        <f>IF((BD201+BB201+AX201+AQ201)&lt;BG201,BD201+BB201+AX201+AQ201,BG201)</f>
        <v>12948.563831234724</v>
      </c>
      <c r="BI201" s="11">
        <v>26811.714599999999</v>
      </c>
      <c r="BJ201" s="1">
        <v>69055.314386284605</v>
      </c>
      <c r="BK201" s="1">
        <v>40854.519725018734</v>
      </c>
    </row>
    <row r="202" spans="1:63">
      <c r="A202" s="8">
        <v>40014</v>
      </c>
      <c r="B202" s="7" t="s">
        <v>258</v>
      </c>
      <c r="C202" s="1">
        <v>22.2419498</v>
      </c>
      <c r="D202" s="1">
        <f>1*C202-19.06222222</f>
        <v>3.1797275800000016</v>
      </c>
      <c r="E202" s="1">
        <f>-9018.7*D202^3 + 50694*D202^2 + 41936*D202-0.0000001</f>
        <v>355951.52950088645</v>
      </c>
      <c r="F202" s="1">
        <f>C202-C203</f>
        <v>1.0699800000001147E-2</v>
      </c>
      <c r="G202" s="1">
        <f>-2254.7*D202^4 + 16898*D202^3 + 20968*D202^2 + 0.8449*D202-0.0000003</f>
        <v>524771.75394132291</v>
      </c>
      <c r="H202" s="1">
        <f>G202-G201</f>
        <v>-4488.5640844358131</v>
      </c>
      <c r="I202" s="1">
        <v>1016.1666666666669</v>
      </c>
      <c r="J202" s="9">
        <v>1.2999999999999999E-3</v>
      </c>
      <c r="K202" s="1">
        <v>1.1679999999999999</v>
      </c>
      <c r="L202" s="9">
        <v>2453000</v>
      </c>
      <c r="M202" s="1">
        <v>3.3666666666666667</v>
      </c>
      <c r="N202" s="1">
        <v>10.323468364026663</v>
      </c>
      <c r="O202" s="10">
        <v>10.399999999999999</v>
      </c>
      <c r="P202" s="1">
        <f>AVERAGE(Q202:Q203)</f>
        <v>13.867587499999997</v>
      </c>
      <c r="Q202" s="1">
        <f>1.158*O202+2.676</f>
        <v>14.719199999999997</v>
      </c>
      <c r="R202" s="1">
        <f>EXP(2.3026*(((7.5*P202)/(P202+237.3)+0.7858)))</f>
        <v>15.845335196661035</v>
      </c>
      <c r="S202" s="1">
        <f>((0.622/I202)*J202*K202*L202*M202*(N202-R202))</f>
        <v>-42.383345184579561</v>
      </c>
      <c r="T202" s="1">
        <f>IF(S202&lt;0,S202,0)</f>
        <v>-42.383345184579561</v>
      </c>
      <c r="U202" s="9">
        <v>2258000</v>
      </c>
      <c r="V202" s="1">
        <f>(-T202)*E202/U202</f>
        <v>6.6813182213530222</v>
      </c>
      <c r="W202" s="1">
        <f>V202*3600*24/1000</f>
        <v>577.26589432490107</v>
      </c>
      <c r="X202" s="1">
        <v>8.0000000000000004E-4</v>
      </c>
      <c r="Y202" s="1">
        <f>X202*E202</f>
        <v>284.76122360070917</v>
      </c>
      <c r="Z202" s="1">
        <v>8114000</v>
      </c>
      <c r="AA202" s="1">
        <v>0.1</v>
      </c>
      <c r="AB202" s="1">
        <v>7.7</v>
      </c>
      <c r="AC202" s="1">
        <v>6.4369999999999025E-2</v>
      </c>
      <c r="AD202" s="1">
        <v>1.161</v>
      </c>
      <c r="AE202" s="1">
        <v>1.013E-3</v>
      </c>
      <c r="AF202" s="1">
        <v>1.261267593034217</v>
      </c>
      <c r="AG202" s="1">
        <v>1.0321373136330008</v>
      </c>
      <c r="AH202" s="1">
        <v>999.69189897094395</v>
      </c>
      <c r="AI202" s="1">
        <v>2.4500000000000002</v>
      </c>
      <c r="AJ202" s="1">
        <v>28.356481481481481</v>
      </c>
      <c r="AK202" s="1">
        <v>6.7000000000000004E-2</v>
      </c>
      <c r="AL202" s="1">
        <v>200</v>
      </c>
      <c r="AM202" s="1">
        <v>30</v>
      </c>
      <c r="AN202" s="1">
        <f>((AA202*(AB202-AC202))/((AA202+(AK202*(1+(AL202/AM202))))*AH202*AI202))</f>
        <v>5.0801915133781919E-4</v>
      </c>
      <c r="AO202" s="1">
        <f>((86400*AD202*AE202*(AF202-AG202))/AM202)/((AA202+(AK202*(1+(AL202/AM202))))*AH202*AI202)</f>
        <v>5.1635911357847245E-4</v>
      </c>
      <c r="AP202" s="1">
        <f>AN202+AO202</f>
        <v>1.0243782649162916E-3</v>
      </c>
      <c r="AQ202" s="1">
        <f>AP202*Z202</f>
        <v>8311.8052415307902</v>
      </c>
      <c r="AR202" s="1">
        <v>388000</v>
      </c>
      <c r="AS202" s="1">
        <v>100</v>
      </c>
      <c r="AT202" s="1">
        <v>5</v>
      </c>
      <c r="AU202" s="1">
        <f>((AA202*(AB202-AC202))/((AA202+(AK202*(1+(AS202/AT202))))*AH202*AI202))</f>
        <v>2.0687088202011174E-4</v>
      </c>
      <c r="AV202" s="1">
        <f>((86400*AD202*AE202*(AF202-AG202))/AT202)/((AA202+(AK202*(1+(AS202/AT202))))*AH202*AI202)</f>
        <v>1.2616020279999571E-3</v>
      </c>
      <c r="AW202" s="1">
        <f>AU202+AV202</f>
        <v>1.4684729100200688E-3</v>
      </c>
      <c r="AX202" s="1">
        <f>AW202*AR202</f>
        <v>569.76748908778666</v>
      </c>
      <c r="AY202" s="1">
        <v>392000</v>
      </c>
      <c r="AZ202" s="1">
        <v>8.0000000000000004E-4</v>
      </c>
      <c r="BA202" s="1">
        <v>0.1</v>
      </c>
      <c r="BB202" s="1">
        <f>AY202*AZ202*BA202</f>
        <v>31.360000000000003</v>
      </c>
      <c r="BC202" s="1">
        <v>30000</v>
      </c>
      <c r="BD202" s="1">
        <f>BC202*W202/E202</f>
        <v>48.652626536062982</v>
      </c>
      <c r="BE202" s="1">
        <f>9325000-E202</f>
        <v>8969048.4704991132</v>
      </c>
      <c r="BF202" s="1">
        <f>AZ202*BE202</f>
        <v>7175.2387763992911</v>
      </c>
      <c r="BG202" s="1">
        <f>AVERAGE(BF200:BF202)</f>
        <v>87282.045009783295</v>
      </c>
      <c r="BH202" s="1">
        <f>IF((BD202+BB202+AX202+AQ202)&lt;BG202,BD202+BB202+AX202+AQ202,BG202)</f>
        <v>8961.5853571546395</v>
      </c>
      <c r="BI202" s="11">
        <v>18811.746000000014</v>
      </c>
      <c r="BJ202" s="1">
        <v>63862.325138730368</v>
      </c>
      <c r="BK202" s="1">
        <v>40854.519725018734</v>
      </c>
    </row>
    <row r="203" spans="1:63">
      <c r="A203" s="8">
        <v>40015</v>
      </c>
      <c r="B203" s="7" t="s">
        <v>259</v>
      </c>
      <c r="C203" s="1">
        <v>22.231249999999999</v>
      </c>
      <c r="D203" s="1">
        <f>1*C203-19.06222222</f>
        <v>3.1690277800000004</v>
      </c>
      <c r="E203" s="1">
        <f>-9018.7*D203^3 + 50694*D203^2 + 41936*D203-0.0000001</f>
        <v>354976.30633042194</v>
      </c>
      <c r="F203" s="1">
        <f>C203-C204</f>
        <v>1.351402083333042E-2</v>
      </c>
      <c r="G203" s="1">
        <f>-2254.7*D203^4 + 16898*D203^3 + 20968*D203^2 + 0.8449*D203-0.0000003</f>
        <v>520968.37911293382</v>
      </c>
      <c r="H203" s="1">
        <f>G203-G202</f>
        <v>-3803.3748283890891</v>
      </c>
      <c r="I203" s="1">
        <v>1017.8125</v>
      </c>
      <c r="J203" s="9">
        <v>1.2999999999999999E-3</v>
      </c>
      <c r="K203" s="1">
        <v>1.1679999999999999</v>
      </c>
      <c r="L203" s="9">
        <v>2453000</v>
      </c>
      <c r="M203" s="1">
        <v>2.5875000000000004</v>
      </c>
      <c r="N203" s="1">
        <v>10.008970228528554</v>
      </c>
      <c r="O203" s="10">
        <v>8.9291666666666654</v>
      </c>
      <c r="P203" s="1">
        <f>AVERAGE(Q203:Q204)</f>
        <v>15.049712499999998</v>
      </c>
      <c r="Q203" s="1">
        <f>1.158*O203+2.676</f>
        <v>13.015974999999997</v>
      </c>
      <c r="R203" s="1">
        <f>EXP(2.3026*(((7.5*P203)/(P203+237.3)+0.7858)))</f>
        <v>17.103908753378608</v>
      </c>
      <c r="S203" s="1">
        <f>((0.622/I203)*J203*K203*L203*M203*(N203-R203))</f>
        <v>-41.786437117724986</v>
      </c>
      <c r="T203" s="1">
        <f>IF(S203&lt;0,S203,0)</f>
        <v>-41.786437117724986</v>
      </c>
      <c r="U203" s="9">
        <v>2258000</v>
      </c>
      <c r="V203" s="1">
        <f>(-T203)*E203/U203</f>
        <v>6.569174093338555</v>
      </c>
      <c r="W203" s="1">
        <f>V203*3600*24/1000</f>
        <v>567.57664166445113</v>
      </c>
      <c r="X203" s="1">
        <v>0</v>
      </c>
      <c r="Y203" s="1">
        <f>X203*E203</f>
        <v>0</v>
      </c>
      <c r="Z203" s="1">
        <v>8114000</v>
      </c>
      <c r="AA203" s="1">
        <v>0.1</v>
      </c>
      <c r="AB203" s="1">
        <v>6.6</v>
      </c>
      <c r="AC203" s="1">
        <v>-0.67039000000000137</v>
      </c>
      <c r="AD203" s="1">
        <v>1.161</v>
      </c>
      <c r="AE203" s="1">
        <v>1.013E-3</v>
      </c>
      <c r="AF203" s="1">
        <v>1.142578344058816</v>
      </c>
      <c r="AG203" s="1">
        <v>1.0007081996715128</v>
      </c>
      <c r="AH203" s="1">
        <v>999.81443084486773</v>
      </c>
      <c r="AI203" s="1">
        <v>2.4500000000000002</v>
      </c>
      <c r="AJ203" s="1">
        <v>28.356481481481481</v>
      </c>
      <c r="AK203" s="1">
        <v>6.7000000000000004E-2</v>
      </c>
      <c r="AL203" s="1">
        <v>200</v>
      </c>
      <c r="AM203" s="1">
        <v>30</v>
      </c>
      <c r="AN203" s="1">
        <f>((AA203*(AB203-AC203))/((AA203+(AK203*(1+(AL203/AM203))))*AH203*AI203))</f>
        <v>4.8365946261717281E-4</v>
      </c>
      <c r="AO203" s="1">
        <f>((86400*AD203*AE203*(AF203-AG203))/AM203)/((AA203+(AK203*(1+(AL203/AM203))))*AH203*AI203)</f>
        <v>3.196738743418432E-4</v>
      </c>
      <c r="AP203" s="1">
        <f>AN203+AO203</f>
        <v>8.0333333695901607E-4</v>
      </c>
      <c r="AQ203" s="1">
        <f>AP203*Z203</f>
        <v>6518.2466960854563</v>
      </c>
      <c r="AR203" s="1">
        <v>388000</v>
      </c>
      <c r="AS203" s="1">
        <v>100</v>
      </c>
      <c r="AT203" s="1">
        <v>5</v>
      </c>
      <c r="AU203" s="1">
        <f>((AA203*(AB203-AC203))/((AA203+(AK203*(1+(AS203/AT203))))*AH203*AI203))</f>
        <v>1.9695135383282792E-4</v>
      </c>
      <c r="AV203" s="1">
        <f>((86400*AD203*AE203*(AF203-AG203))/AT203)/((AA203+(AK203*(1+(AS203/AT203))))*AH203*AI203)</f>
        <v>7.8104791328909527E-4</v>
      </c>
      <c r="AW203" s="1">
        <f>AU203+AV203</f>
        <v>9.7799926712192312E-4</v>
      </c>
      <c r="AX203" s="1">
        <f>AW203*AR203</f>
        <v>379.46371564330616</v>
      </c>
      <c r="AY203" s="1">
        <v>392000</v>
      </c>
      <c r="AZ203" s="1">
        <v>0</v>
      </c>
      <c r="BA203" s="1">
        <v>0.1</v>
      </c>
      <c r="BB203" s="1">
        <f>AY203*AZ203*BA203</f>
        <v>0</v>
      </c>
      <c r="BC203" s="1">
        <v>30000</v>
      </c>
      <c r="BD203" s="1">
        <f>BC203*W203/E203</f>
        <v>47.967424716183857</v>
      </c>
      <c r="BE203" s="1">
        <f>9325000-E203</f>
        <v>8970023.6936695781</v>
      </c>
      <c r="BF203" s="1">
        <f>AZ203*BE203</f>
        <v>0</v>
      </c>
      <c r="BG203" s="1">
        <f>AVERAGE(BF201:BF203)</f>
        <v>4185.3285257468397</v>
      </c>
      <c r="BH203" s="1">
        <f>IF((BD203+BB203+AX203+AQ203)&lt;BG203,BD203+BB203+AX203+AQ203,BG203)</f>
        <v>4185.3285257468397</v>
      </c>
      <c r="BI203" s="11">
        <v>13883.776200000004</v>
      </c>
      <c r="BJ203" s="1">
        <v>57974.094111743376</v>
      </c>
      <c r="BK203" s="1">
        <v>40854.519725018734</v>
      </c>
    </row>
    <row r="204" spans="1:63">
      <c r="A204" s="8">
        <v>40016</v>
      </c>
      <c r="B204" s="7" t="s">
        <v>260</v>
      </c>
      <c r="C204" s="1">
        <v>22.217735979166669</v>
      </c>
      <c r="D204" s="1">
        <f>1*C204-19.06222222</f>
        <v>3.15551375916667</v>
      </c>
      <c r="E204" s="1">
        <f>-9018.7*D204^3 + 50694*D204^2 + 41936*D204-0.0000001</f>
        <v>353733.12349725526</v>
      </c>
      <c r="F204" s="1">
        <f>C204-C205</f>
        <v>1.1593479166670306E-2</v>
      </c>
      <c r="G204" s="1">
        <f>-2254.7*D204^4 + 16898*D204^3 + 20968*D204^2 + 0.8449*D204-0.0000003</f>
        <v>516179.63908890082</v>
      </c>
      <c r="H204" s="1">
        <f>G204-G203</f>
        <v>-4788.7400240330026</v>
      </c>
      <c r="I204" s="1">
        <v>1012.7625</v>
      </c>
      <c r="J204" s="9">
        <v>1.2999999999999999E-3</v>
      </c>
      <c r="K204" s="1">
        <v>1.1679999999999999</v>
      </c>
      <c r="L204" s="9">
        <v>2453000</v>
      </c>
      <c r="M204" s="1">
        <v>3.8833333333333324</v>
      </c>
      <c r="N204" s="1">
        <v>11.740620200677871</v>
      </c>
      <c r="O204" s="10">
        <v>12.441666666666668</v>
      </c>
      <c r="P204" s="1">
        <f>AVERAGE(Q204:Q205)</f>
        <v>15.573225000000001</v>
      </c>
      <c r="Q204" s="1">
        <f>1.158*O204+2.676</f>
        <v>17.083449999999999</v>
      </c>
      <c r="R204" s="1">
        <f>EXP(2.3026*(((7.5*P204)/(P204+237.3)+0.7858)))</f>
        <v>17.688719346619092</v>
      </c>
      <c r="S204" s="1">
        <f>((0.622/I204)*J204*K204*L204*M204*(N204-R204))</f>
        <v>-52.838366803497436</v>
      </c>
      <c r="T204" s="1">
        <f>IF(S204&lt;0,S204,0)</f>
        <v>-52.838366803497436</v>
      </c>
      <c r="U204" s="9">
        <v>2258000</v>
      </c>
      <c r="V204" s="1">
        <f>(-T204)*E204/U204</f>
        <v>8.2775378786071006</v>
      </c>
      <c r="W204" s="1">
        <f>V204*3600*24/1000</f>
        <v>715.17927271165354</v>
      </c>
      <c r="X204" s="1">
        <v>4.1999999999999997E-3</v>
      </c>
      <c r="Y204" s="1">
        <f>X204*E204</f>
        <v>1485.679118688472</v>
      </c>
      <c r="Z204" s="1">
        <v>8114000</v>
      </c>
      <c r="AA204" s="1">
        <v>0.1</v>
      </c>
      <c r="AB204" s="1">
        <v>3.7</v>
      </c>
      <c r="AC204" s="1">
        <v>0.77715000000000001</v>
      </c>
      <c r="AD204" s="1">
        <v>1.161</v>
      </c>
      <c r="AE204" s="1">
        <v>1.013E-3</v>
      </c>
      <c r="AF204" s="1">
        <v>1.4439373682079237</v>
      </c>
      <c r="AG204" s="1">
        <v>1.1738007522390248</v>
      </c>
      <c r="AH204" s="1">
        <v>999.47453231116435</v>
      </c>
      <c r="AI204" s="1">
        <v>2.4500000000000002</v>
      </c>
      <c r="AJ204" s="1">
        <v>28.356481481481481</v>
      </c>
      <c r="AK204" s="1">
        <v>6.7000000000000004E-2</v>
      </c>
      <c r="AL204" s="1">
        <v>200</v>
      </c>
      <c r="AM204" s="1">
        <v>30</v>
      </c>
      <c r="AN204" s="1">
        <f>((AA204*(AB204-AC204))/((AA204+(AK204*(1+(AL204/AM204))))*AH204*AI204))</f>
        <v>1.9450742192276497E-4</v>
      </c>
      <c r="AO204" s="1">
        <f>((86400*AD204*AE204*(AF204-AG204))/AM204)/((AA204+(AK204*(1+(AL204/AM204))))*AH204*AI204)</f>
        <v>6.089017994681537E-4</v>
      </c>
      <c r="AP204" s="1">
        <f>AN204+AO204</f>
        <v>8.0340922139091866E-4</v>
      </c>
      <c r="AQ204" s="1">
        <f>AP204*Z204</f>
        <v>6518.8624223659144</v>
      </c>
      <c r="AR204" s="1">
        <v>388000</v>
      </c>
      <c r="AS204" s="1">
        <v>100</v>
      </c>
      <c r="AT204" s="1">
        <v>5</v>
      </c>
      <c r="AU204" s="1">
        <f>((AA204*(AB204-AC204))/((AA204+(AK204*(1+(AS204/AT204))))*AH204*AI204))</f>
        <v>7.9205521734087666E-5</v>
      </c>
      <c r="AV204" s="1">
        <f>((86400*AD204*AE204*(AF204-AG204))/AT204)/((AA204+(AK204*(1+(AS204/AT204))))*AH204*AI204)</f>
        <v>1.4877083116401739E-3</v>
      </c>
      <c r="AW204" s="1">
        <f>AU204+AV204</f>
        <v>1.5669138333742616E-3</v>
      </c>
      <c r="AX204" s="1">
        <f>AW204*AR204</f>
        <v>607.96256734921349</v>
      </c>
      <c r="AY204" s="1">
        <v>392000</v>
      </c>
      <c r="AZ204" s="1">
        <v>4.1999999999999997E-3</v>
      </c>
      <c r="BA204" s="1">
        <v>0.1</v>
      </c>
      <c r="BB204" s="1">
        <f>AY204*AZ204*BA204</f>
        <v>164.64</v>
      </c>
      <c r="BC204" s="1">
        <v>30000</v>
      </c>
      <c r="BD204" s="1">
        <f>BC204*W204/E204</f>
        <v>60.654139395334532</v>
      </c>
      <c r="BE204" s="1">
        <f>9325000-E204</f>
        <v>8971266.8765027449</v>
      </c>
      <c r="BF204" s="1">
        <f>AZ204*BE204</f>
        <v>37679.320881311527</v>
      </c>
      <c r="BG204" s="1">
        <f>AVERAGE(BF202:BF204)</f>
        <v>14951.519885903605</v>
      </c>
      <c r="BH204" s="1">
        <f>IF((BD204+BB204+AX204+AQ204)&lt;BG204,BD204+BB204+AX204+AQ204,BG204)</f>
        <v>7352.1191291104624</v>
      </c>
      <c r="BI204" s="11">
        <v>17842.745700000007</v>
      </c>
      <c r="BJ204" s="1">
        <v>64256.505295028561</v>
      </c>
      <c r="BK204" s="1">
        <v>40854.519725018734</v>
      </c>
    </row>
    <row r="205" spans="1:63">
      <c r="A205" s="8">
        <v>40017</v>
      </c>
      <c r="B205" s="7" t="s">
        <v>261</v>
      </c>
      <c r="C205" s="1">
        <v>22.206142499999999</v>
      </c>
      <c r="D205" s="1">
        <f>1*C205-19.06222222</f>
        <v>3.1439202799999997</v>
      </c>
      <c r="E205" s="1">
        <f>-9018.7*D205^3 + 50694*D205^2 + 41936*D205-0.0000001</f>
        <v>352656.51491755608</v>
      </c>
      <c r="F205" s="1">
        <f>C205-C206</f>
        <v>7.3924374999982945E-3</v>
      </c>
      <c r="G205" s="1">
        <f>-2254.7*D205^4 + 16898*D205^3 + 20968*D205^2 + 0.8449*D205-0.0000003</f>
        <v>512084.89977557067</v>
      </c>
      <c r="H205" s="1">
        <f>G205-G204</f>
        <v>-4094.7393133301521</v>
      </c>
      <c r="I205" s="1">
        <v>1008.7583333333332</v>
      </c>
      <c r="J205" s="9">
        <v>1.2999999999999999E-3</v>
      </c>
      <c r="K205" s="1">
        <v>1.1679999999999999</v>
      </c>
      <c r="L205" s="9">
        <v>2453000</v>
      </c>
      <c r="M205" s="1">
        <v>3.4500000000000006</v>
      </c>
      <c r="N205" s="1">
        <v>11.264999861330539</v>
      </c>
      <c r="O205" s="10">
        <v>9.8333333333333339</v>
      </c>
      <c r="P205" s="1">
        <f>AVERAGE(Q205:Q206)</f>
        <v>14.781925000000001</v>
      </c>
      <c r="Q205" s="1">
        <f>1.158*O205+2.676</f>
        <v>14.063000000000001</v>
      </c>
      <c r="R205" s="1">
        <f>EXP(2.3026*(((7.5*P205)/(P205+237.3)+0.7858)))</f>
        <v>16.811373673017815</v>
      </c>
      <c r="S205" s="1">
        <f>((0.622/I205)*J205*K205*L205*M205*(N205-R205))</f>
        <v>-43.945582375035869</v>
      </c>
      <c r="T205" s="1">
        <f>IF(S205&lt;0,S205,0)</f>
        <v>-43.945582375035869</v>
      </c>
      <c r="U205" s="9">
        <v>2258000</v>
      </c>
      <c r="V205" s="1">
        <f>(-T205)*E205/U205</f>
        <v>6.8634614377336254</v>
      </c>
      <c r="W205" s="1">
        <f>V205*3600*24/1000</f>
        <v>593.00306822018524</v>
      </c>
      <c r="X205" s="1">
        <v>0</v>
      </c>
      <c r="Y205" s="1">
        <f>X205*E205</f>
        <v>0</v>
      </c>
      <c r="Z205" s="1">
        <v>8114000</v>
      </c>
      <c r="AA205" s="1">
        <v>0.1</v>
      </c>
      <c r="AB205" s="1">
        <v>8.5</v>
      </c>
      <c r="AC205" s="1">
        <v>-0.28521666666666606</v>
      </c>
      <c r="AD205" s="1">
        <v>1.161</v>
      </c>
      <c r="AE205" s="1">
        <v>1.013E-3</v>
      </c>
      <c r="AF205" s="1">
        <v>1.214315406397267</v>
      </c>
      <c r="AG205" s="1">
        <v>1.1262775394334652</v>
      </c>
      <c r="AH205" s="1">
        <v>999.74256398779221</v>
      </c>
      <c r="AI205" s="1">
        <v>2.4500000000000002</v>
      </c>
      <c r="AJ205" s="1">
        <v>28.356481481481481</v>
      </c>
      <c r="AK205" s="1">
        <v>6.7000000000000004E-2</v>
      </c>
      <c r="AL205" s="1">
        <v>200</v>
      </c>
      <c r="AM205" s="1">
        <v>30</v>
      </c>
      <c r="AN205" s="1">
        <f>((AA205*(AB205-AC205))/((AA205+(AK205*(1+(AL205/AM205))))*AH205*AI205))</f>
        <v>5.8447464533607123E-4</v>
      </c>
      <c r="AO205" s="1">
        <f>((86400*AD205*AE205*(AF205-AG205))/AM205)/((AA205+(AK205*(1+(AL205/AM205))))*AH205*AI205)</f>
        <v>1.9838866902983045E-4</v>
      </c>
      <c r="AP205" s="1">
        <f>AN205+AO205</f>
        <v>7.8286331436590165E-4</v>
      </c>
      <c r="AQ205" s="1">
        <f>AP205*Z205</f>
        <v>6352.1529327649259</v>
      </c>
      <c r="AR205" s="1">
        <v>388000</v>
      </c>
      <c r="AS205" s="1">
        <v>100</v>
      </c>
      <c r="AT205" s="1">
        <v>5</v>
      </c>
      <c r="AU205" s="1">
        <f>((AA205*(AB205-AC205))/((AA205+(AK205*(1+(AS205/AT205))))*AH205*AI205))</f>
        <v>2.3800438444231524E-4</v>
      </c>
      <c r="AV205" s="1">
        <f>((86400*AD205*AE205*(AF205-AG205))/AT205)/((AA205+(AK205*(1+(AS205/AT205))))*AH205*AI205)</f>
        <v>4.847160447032751E-4</v>
      </c>
      <c r="AW205" s="1">
        <f>AU205+AV205</f>
        <v>7.2272042914559031E-4</v>
      </c>
      <c r="AX205" s="1">
        <f>AW205*AR205</f>
        <v>280.41552650848905</v>
      </c>
      <c r="AY205" s="1">
        <v>392000</v>
      </c>
      <c r="AZ205" s="1">
        <v>0</v>
      </c>
      <c r="BA205" s="1">
        <v>0.1</v>
      </c>
      <c r="BB205" s="1">
        <f>AY205*AZ205*BA205</f>
        <v>0</v>
      </c>
      <c r="BC205" s="1">
        <v>30000</v>
      </c>
      <c r="BD205" s="1">
        <f>BC205*W205/E205</f>
        <v>50.445947527056234</v>
      </c>
      <c r="BE205" s="1">
        <f>9325000-E205</f>
        <v>8972343.4850824438</v>
      </c>
      <c r="BF205" s="1">
        <f>AZ205*BE205</f>
        <v>0</v>
      </c>
      <c r="BG205" s="1">
        <f>AVERAGE(BF203:BF205)</f>
        <v>12559.773627103843</v>
      </c>
      <c r="BH205" s="1">
        <f>IF((BD205+BB205+AX205+AQ205)&lt;BG205,BD205+BB205+AX205+AQ205,BG205)</f>
        <v>6683.0144068004711</v>
      </c>
      <c r="BI205" s="11">
        <v>13595.697899999997</v>
      </c>
      <c r="BJ205" s="1">
        <v>57951.953870128702</v>
      </c>
      <c r="BK205" s="1">
        <v>40854.519725018734</v>
      </c>
    </row>
    <row r="206" spans="1:63">
      <c r="A206" s="8">
        <v>40018</v>
      </c>
      <c r="B206" s="7" t="s">
        <v>262</v>
      </c>
      <c r="C206" s="1">
        <v>22.1987500625</v>
      </c>
      <c r="D206" s="1">
        <f>1*C206-19.06222222</f>
        <v>3.1365278425000014</v>
      </c>
      <c r="E206" s="1">
        <f>-9018.7*D206^3 + 50694*D206^2 + 41936*D206-0.0000001</f>
        <v>351965.19990135438</v>
      </c>
      <c r="F206" s="1">
        <f>C206-C207</f>
        <v>-5.9164874999986239E-3</v>
      </c>
      <c r="G206" s="1">
        <f>-2254.7*D206^4 + 16898*D206^3 + 20968*D206^2 + 0.8449*D206-0.0000003</f>
        <v>509480.47811971884</v>
      </c>
      <c r="H206" s="1">
        <f>G206-G205</f>
        <v>-2604.4216558518237</v>
      </c>
      <c r="I206" s="1">
        <v>1004.3375000000002</v>
      </c>
      <c r="J206" s="9">
        <v>1.2999999999999999E-3</v>
      </c>
      <c r="K206" s="1">
        <v>1.1679999999999999</v>
      </c>
      <c r="L206" s="9">
        <v>2453000</v>
      </c>
      <c r="M206" s="1">
        <v>3.8749999999999996</v>
      </c>
      <c r="N206" s="1">
        <v>10.732334032958459</v>
      </c>
      <c r="O206" s="10">
        <v>11.075000000000001</v>
      </c>
      <c r="P206" s="1">
        <f>AVERAGE(Q206:Q207)</f>
        <v>12.456275</v>
      </c>
      <c r="Q206" s="1">
        <f>1.158*O206+2.676</f>
        <v>15.50085</v>
      </c>
      <c r="R206" s="1">
        <f>EXP(2.3026*(((7.5*P206)/(P206+237.3)+0.7858)))</f>
        <v>14.449752988700794</v>
      </c>
      <c r="S206" s="1">
        <f>((0.622/I206)*J206*K206*L206*M206*(N206-R206))</f>
        <v>-33.228264992617831</v>
      </c>
      <c r="T206" s="1">
        <f>IF(S206&lt;0,S206,0)</f>
        <v>-33.228264992617831</v>
      </c>
      <c r="U206" s="9">
        <v>2258000</v>
      </c>
      <c r="V206" s="1">
        <f>(-T206)*E206/U206</f>
        <v>5.1794477105854337</v>
      </c>
      <c r="W206" s="1">
        <f>V206*3600*24/1000</f>
        <v>447.50428219458149</v>
      </c>
      <c r="X206" s="1">
        <v>7.6E-3</v>
      </c>
      <c r="Y206" s="1">
        <f>X206*E206</f>
        <v>2674.9355192502935</v>
      </c>
      <c r="Z206" s="1">
        <v>8114000</v>
      </c>
      <c r="AA206" s="1">
        <v>0.1</v>
      </c>
      <c r="AB206" s="1">
        <v>11.6</v>
      </c>
      <c r="AC206" s="1">
        <v>0.25381666666666719</v>
      </c>
      <c r="AD206" s="1">
        <v>1.161</v>
      </c>
      <c r="AE206" s="1">
        <v>1.013E-3</v>
      </c>
      <c r="AF206" s="1">
        <v>1.3192728665809081</v>
      </c>
      <c r="AG206" s="1">
        <v>1.0730085981524717</v>
      </c>
      <c r="AH206" s="1">
        <v>999.62600116393742</v>
      </c>
      <c r="AI206" s="1">
        <v>2.4500000000000002</v>
      </c>
      <c r="AJ206" s="1">
        <v>28.356481481481481</v>
      </c>
      <c r="AK206" s="1">
        <v>6.7000000000000004E-2</v>
      </c>
      <c r="AL206" s="1">
        <v>200</v>
      </c>
      <c r="AM206" s="1">
        <v>30</v>
      </c>
      <c r="AN206" s="1">
        <f>((AA206*(AB206-AC206))/((AA206+(AK206*(1+(AL206/AM206))))*AH206*AI206))</f>
        <v>7.5494208207627111E-4</v>
      </c>
      <c r="AO206" s="1">
        <f>((86400*AD206*AE206*(AF206-AG206))/AM206)/((AA206+(AK206*(1+(AL206/AM206))))*AH206*AI206)</f>
        <v>5.550081920078074E-4</v>
      </c>
      <c r="AP206" s="1">
        <f>AN206+AO206</f>
        <v>1.3099502740840786E-3</v>
      </c>
      <c r="AQ206" s="1">
        <f>AP206*Z206</f>
        <v>10628.936523918213</v>
      </c>
      <c r="AR206" s="1">
        <v>388000</v>
      </c>
      <c r="AS206" s="1">
        <v>100</v>
      </c>
      <c r="AT206" s="1">
        <v>5</v>
      </c>
      <c r="AU206" s="1">
        <f>((AA206*(AB206-AC206))/((AA206+(AK206*(1+(AS206/AT206))))*AH206*AI206))</f>
        <v>3.0742056472072882E-4</v>
      </c>
      <c r="AV206" s="1">
        <f>((86400*AD206*AE206*(AF206-AG206))/AT206)/((AA206+(AK206*(1+(AS206/AT206))))*AH206*AI206)</f>
        <v>1.3560319595041451E-3</v>
      </c>
      <c r="AW206" s="1">
        <f>AU206+AV206</f>
        <v>1.663452524224874E-3</v>
      </c>
      <c r="AX206" s="1">
        <f>AW206*AR206</f>
        <v>645.41957939925112</v>
      </c>
      <c r="AY206" s="1">
        <v>392000</v>
      </c>
      <c r="AZ206" s="1">
        <v>7.6E-3</v>
      </c>
      <c r="BA206" s="1">
        <v>0.1</v>
      </c>
      <c r="BB206" s="1">
        <f>AY206*AZ206*BA206</f>
        <v>297.92</v>
      </c>
      <c r="BC206" s="1">
        <v>30000</v>
      </c>
      <c r="BD206" s="1">
        <f>BC206*W206/E206</f>
        <v>38.143340505254834</v>
      </c>
      <c r="BE206" s="1">
        <f>9325000-E206</f>
        <v>8973034.8000986464</v>
      </c>
      <c r="BF206" s="1">
        <f>AZ206*BE206</f>
        <v>68195.064480749716</v>
      </c>
      <c r="BG206" s="1">
        <f>AVERAGE(BF204:BF206)</f>
        <v>35291.461787353743</v>
      </c>
      <c r="BH206" s="1">
        <f>IF((BD206+BB206+AX206+AQ206)&lt;BG206,BD206+BB206+AX206+AQ206,BG206)</f>
        <v>11610.419443822719</v>
      </c>
      <c r="BI206" s="11">
        <v>23902.821899999988</v>
      </c>
      <c r="BJ206" s="1">
        <v>69589.194517926255</v>
      </c>
      <c r="BK206" s="1">
        <v>40854.519725018734</v>
      </c>
    </row>
    <row r="207" spans="1:63">
      <c r="A207" s="8">
        <v>40019</v>
      </c>
      <c r="B207" s="7" t="s">
        <v>263</v>
      </c>
      <c r="C207" s="1">
        <v>22.204666549999999</v>
      </c>
      <c r="D207" s="1">
        <f>1*C207-19.06222222</f>
        <v>3.14244433</v>
      </c>
      <c r="E207" s="1">
        <f>-9018.7*D207^3 + 50694*D207^2 + 41936*D207-0.0000001</f>
        <v>352518.78863247123</v>
      </c>
      <c r="F207" s="1">
        <f>C207-C208</f>
        <v>-2.9059285714438943E-4</v>
      </c>
      <c r="G207" s="1">
        <f>-2254.7*D207^4 + 16898*D207^3 + 20968*D207^2 + 0.8449*D207-0.0000003</f>
        <v>511564.50134881906</v>
      </c>
      <c r="H207" s="1">
        <f>G207-G206</f>
        <v>2084.0232291002176</v>
      </c>
      <c r="I207" s="1">
        <v>1018.4125000000001</v>
      </c>
      <c r="J207" s="9">
        <v>1.2999999999999999E-3</v>
      </c>
      <c r="K207" s="1">
        <v>1.1679999999999999</v>
      </c>
      <c r="L207" s="9">
        <v>2453000</v>
      </c>
      <c r="M207" s="1">
        <v>1.4625000000000001</v>
      </c>
      <c r="N207" s="1">
        <v>6.9220454715813666</v>
      </c>
      <c r="O207" s="10">
        <v>5.8166666666666673</v>
      </c>
      <c r="P207" s="1">
        <f>AVERAGE(Q207:Q208)</f>
        <v>9.1053125000000001</v>
      </c>
      <c r="Q207" s="1">
        <f>1.158*O207+2.676</f>
        <v>9.4116999999999997</v>
      </c>
      <c r="R207" s="1">
        <f>EXP(2.3026*(((7.5*P207)/(P207+237.3)+0.7858)))</f>
        <v>11.55982464221081</v>
      </c>
      <c r="S207" s="1">
        <f>((0.622/I207)*J207*K207*L207*M207*(N207-R207))</f>
        <v>-15.429659678973</v>
      </c>
      <c r="T207" s="1">
        <f>IF(S207&lt;0,S207,0)</f>
        <v>-15.429659678973</v>
      </c>
      <c r="U207" s="9">
        <v>2258000</v>
      </c>
      <c r="V207" s="1">
        <f>(-T207)*E207/U207</f>
        <v>2.4088772980703483</v>
      </c>
      <c r="W207" s="1">
        <f>V207*3600*24/1000</f>
        <v>208.1269985532781</v>
      </c>
      <c r="X207" s="1">
        <v>8.0000000000000004E-4</v>
      </c>
      <c r="Y207" s="1">
        <f>X207*E207</f>
        <v>282.01503090597697</v>
      </c>
      <c r="Z207" s="1">
        <v>8114000</v>
      </c>
      <c r="AA207" s="1">
        <v>0.1</v>
      </c>
      <c r="AB207" s="1">
        <v>11.5</v>
      </c>
      <c r="AC207" s="1">
        <v>-1.9970400000000001</v>
      </c>
      <c r="AD207" s="1">
        <v>1.161</v>
      </c>
      <c r="AE207" s="1">
        <v>1.013E-3</v>
      </c>
      <c r="AF207" s="1">
        <v>0.92330669187141168</v>
      </c>
      <c r="AG207" s="1">
        <v>0.69209530778194561</v>
      </c>
      <c r="AH207" s="1">
        <v>999.97375974220881</v>
      </c>
      <c r="AI207" s="1">
        <v>2.4500000000000002</v>
      </c>
      <c r="AJ207" s="1">
        <v>28.356481481481481</v>
      </c>
      <c r="AK207" s="1">
        <v>6.7000000000000004E-2</v>
      </c>
      <c r="AL207" s="1">
        <v>200</v>
      </c>
      <c r="AM207" s="1">
        <v>30</v>
      </c>
      <c r="AN207" s="1">
        <f>((AA207*(AB207-AC207))/((AA207+(AK207*(1+(AL207/AM207))))*AH207*AI207))</f>
        <v>8.9774152302559578E-4</v>
      </c>
      <c r="AO207" s="1">
        <f>((86400*AD207*AE207*(AF207-AG207))/AM207)/((AA207+(AK207*(1+(AL207/AM207))))*AH207*AI207)</f>
        <v>5.2090214328335996E-4</v>
      </c>
      <c r="AP207" s="1">
        <f>AN207+AO207</f>
        <v>1.4186436663089557E-3</v>
      </c>
      <c r="AQ207" s="1">
        <f>AP207*Z207</f>
        <v>11510.874708430867</v>
      </c>
      <c r="AR207" s="1">
        <v>388000</v>
      </c>
      <c r="AS207" s="1">
        <v>100</v>
      </c>
      <c r="AT207" s="1">
        <v>5</v>
      </c>
      <c r="AU207" s="1">
        <f>((AA207*(AB207-AC207))/((AA207+(AK207*(1+(AS207/AT207))))*AH207*AI207))</f>
        <v>3.6557003846275648E-4</v>
      </c>
      <c r="AV207" s="1">
        <f>((86400*AD207*AE207*(AF207-AG207))/AT207)/((AA207+(AK207*(1+(AS207/AT207))))*AH207*AI207)</f>
        <v>1.2727018524016798E-3</v>
      </c>
      <c r="AW207" s="1">
        <f>AU207+AV207</f>
        <v>1.6382718908644362E-3</v>
      </c>
      <c r="AX207" s="1">
        <f>AW207*AR207</f>
        <v>635.64949365540122</v>
      </c>
      <c r="AY207" s="1">
        <v>392000</v>
      </c>
      <c r="AZ207" s="1">
        <v>8.0000000000000004E-4</v>
      </c>
      <c r="BA207" s="1">
        <v>0.1</v>
      </c>
      <c r="BB207" s="1">
        <f>AY207*AZ207*BA207</f>
        <v>31.360000000000003</v>
      </c>
      <c r="BC207" s="1">
        <v>30000</v>
      </c>
      <c r="BD207" s="1">
        <f>BC207*W207/E207</f>
        <v>17.711991978697085</v>
      </c>
      <c r="BE207" s="1">
        <f>9325000-E207</f>
        <v>8972481.2113675289</v>
      </c>
      <c r="BF207" s="1">
        <f>AZ207*BE207</f>
        <v>7177.9849690940237</v>
      </c>
      <c r="BG207" s="1">
        <f>AVERAGE(BF205:BF207)</f>
        <v>25124.349816614576</v>
      </c>
      <c r="BH207" s="1">
        <f>IF((BD207+BB207+AX207+AQ207)&lt;BG207,BD207+BB207+AX207+AQ207,BG207)</f>
        <v>12195.596194064965</v>
      </c>
      <c r="BI207" s="11">
        <v>16739.793900000001</v>
      </c>
      <c r="BJ207" s="1">
        <v>55645.505565428393</v>
      </c>
      <c r="BK207" s="1">
        <v>40915.846862175917</v>
      </c>
    </row>
    <row r="208" spans="1:63">
      <c r="A208" s="8">
        <v>40020</v>
      </c>
      <c r="B208" s="7" t="s">
        <v>264</v>
      </c>
      <c r="C208" s="1">
        <v>22.204957142857143</v>
      </c>
      <c r="D208" s="1">
        <f>1*C208-19.06222222</f>
        <v>3.1427349228571444</v>
      </c>
      <c r="E208" s="1">
        <f>-9018.7*D208^3 + 50694*D208^2 + 41936*D208-0.0000001</f>
        <v>352545.91674338194</v>
      </c>
      <c r="F208" s="1">
        <f>C208-C209</f>
        <v>2.5287714285688878E-3</v>
      </c>
      <c r="G208" s="1">
        <f>-2254.7*D208^4 + 16898*D208^3 + 20968*D208^2 + 0.8449*D208-0.0000003</f>
        <v>511666.94407620636</v>
      </c>
      <c r="H208" s="1">
        <f>G208-G207</f>
        <v>102.44272738730069</v>
      </c>
      <c r="I208" s="1">
        <v>1020.7208333333336</v>
      </c>
      <c r="J208" s="9">
        <v>1.2999999999999999E-3</v>
      </c>
      <c r="K208" s="1">
        <v>1.1679999999999999</v>
      </c>
      <c r="L208" s="9">
        <v>2453000</v>
      </c>
      <c r="M208" s="1">
        <v>1.3</v>
      </c>
      <c r="N208" s="1">
        <v>6.8390010303261715</v>
      </c>
      <c r="O208" s="10">
        <v>5.2875000000000005</v>
      </c>
      <c r="P208" s="1">
        <f>AVERAGE(Q208:Q209)</f>
        <v>7.6891750000000005</v>
      </c>
      <c r="Q208" s="1">
        <f>1.158*O208+2.676</f>
        <v>8.7989250000000006</v>
      </c>
      <c r="R208" s="1">
        <f>EXP(2.3026*(((7.5*P208)/(P208+237.3)+0.7858)))</f>
        <v>10.500256785461152</v>
      </c>
      <c r="S208" s="1">
        <f>((0.622/I208)*J208*K208*L208*M208*(N208-R208))</f>
        <v>-10.802905291101261</v>
      </c>
      <c r="T208" s="1">
        <f>IF(S208&lt;0,S208,0)</f>
        <v>-10.802905291101261</v>
      </c>
      <c r="U208" s="9">
        <v>2258000</v>
      </c>
      <c r="V208" s="1">
        <f>(-T208)*E208/U208</f>
        <v>1.6866785426675046</v>
      </c>
      <c r="W208" s="1">
        <f>V208*3600*24/1000</f>
        <v>145.72902608647237</v>
      </c>
      <c r="X208" s="1">
        <v>0</v>
      </c>
      <c r="Y208" s="1">
        <f>X208*E208</f>
        <v>0</v>
      </c>
      <c r="Z208" s="1">
        <v>8114000</v>
      </c>
      <c r="AA208" s="1">
        <v>0.1</v>
      </c>
      <c r="AB208" s="1">
        <v>11.6</v>
      </c>
      <c r="AC208" s="1">
        <v>-1.3643299999999998</v>
      </c>
      <c r="AD208" s="1">
        <v>1.161</v>
      </c>
      <c r="AE208" s="1">
        <v>1.013E-3</v>
      </c>
      <c r="AF208" s="1">
        <v>0.88997285982870267</v>
      </c>
      <c r="AG208" s="1">
        <v>0.68379581396838651</v>
      </c>
      <c r="AH208" s="1">
        <v>999.98666728288094</v>
      </c>
      <c r="AI208" s="1">
        <v>2.4500000000000002</v>
      </c>
      <c r="AJ208" s="1">
        <v>28.356481481481481</v>
      </c>
      <c r="AK208" s="1">
        <v>6.7000000000000004E-2</v>
      </c>
      <c r="AL208" s="1">
        <v>200</v>
      </c>
      <c r="AM208" s="1">
        <v>30</v>
      </c>
      <c r="AN208" s="1">
        <f>((AA208*(AB208-AC208))/((AA208+(AK208*(1+(AL208/AM208))))*AH208*AI208))</f>
        <v>8.6229774315528041E-4</v>
      </c>
      <c r="AO208" s="1">
        <f>((86400*AD208*AE208*(AF208-AG208))/AM208)/((AA208+(AK208*(1+(AL208/AM208))))*AH208*AI208)</f>
        <v>4.6449563564542236E-4</v>
      </c>
      <c r="AP208" s="1">
        <f>AN208+AO208</f>
        <v>1.3267933788007028E-3</v>
      </c>
      <c r="AQ208" s="1">
        <f>AP208*Z208</f>
        <v>10765.601475588903</v>
      </c>
      <c r="AR208" s="1">
        <v>388000</v>
      </c>
      <c r="AS208" s="1">
        <v>100</v>
      </c>
      <c r="AT208" s="1">
        <v>5</v>
      </c>
      <c r="AU208" s="1">
        <f>((AA208*(AB208-AC208))/((AA208+(AK208*(1+(AS208/AT208))))*AH208*AI208))</f>
        <v>3.5113694871684835E-4</v>
      </c>
      <c r="AV208" s="1">
        <f>((86400*AD208*AE208*(AF208-AG208))/AT208)/((AA208+(AK208*(1+(AS208/AT208))))*AH208*AI208)</f>
        <v>1.1348858198052059E-3</v>
      </c>
      <c r="AW208" s="1">
        <f>AU208+AV208</f>
        <v>1.4860227685220542E-3</v>
      </c>
      <c r="AX208" s="1">
        <f>AW208*AR208</f>
        <v>576.57683418655699</v>
      </c>
      <c r="AY208" s="1">
        <v>392000</v>
      </c>
      <c r="AZ208" s="1">
        <v>0</v>
      </c>
      <c r="BA208" s="1">
        <v>0.1</v>
      </c>
      <c r="BB208" s="1">
        <f>AY208*AZ208*BA208</f>
        <v>0</v>
      </c>
      <c r="BC208" s="1">
        <v>30000</v>
      </c>
      <c r="BD208" s="1">
        <f>BC208*W208/E208</f>
        <v>12.400854966578594</v>
      </c>
      <c r="BE208" s="1">
        <f>9325000-E208</f>
        <v>8972454.0832566172</v>
      </c>
      <c r="BF208" s="1">
        <f>AZ208*BE208</f>
        <v>0</v>
      </c>
      <c r="BG208" s="1">
        <f>AVERAGE(BF206:BF208)</f>
        <v>25124.349816614576</v>
      </c>
      <c r="BH208" s="1">
        <f>IF((BD208+BB208+AX208+AQ208)&lt;BG208,BD208+BB208+AX208+AQ208,BG208)</f>
        <v>11354.579164742037</v>
      </c>
      <c r="BI208" s="11">
        <v>11868.629400000002</v>
      </c>
      <c r="BJ208" s="1">
        <v>52485.047004230255</v>
      </c>
      <c r="BK208" s="1">
        <v>40864.589357704033</v>
      </c>
    </row>
    <row r="209" spans="1:63">
      <c r="A209" s="8">
        <v>40021</v>
      </c>
      <c r="B209" s="7" t="s">
        <v>265</v>
      </c>
      <c r="C209" s="1">
        <v>22.202428371428574</v>
      </c>
      <c r="D209" s="1">
        <f>1*C209-19.06222222</f>
        <v>3.1402061514285755</v>
      </c>
      <c r="E209" s="1">
        <f>-9018.7*D209^3 + 50694*D209^2 + 41936*D209-0.0000001</f>
        <v>352309.6507056175</v>
      </c>
      <c r="F209" s="1">
        <f>C209-C210</f>
        <v>3.5361021978062013E-3</v>
      </c>
      <c r="G209" s="1">
        <f>-2254.7*D209^4 + 16898*D209^3 + 20968*D209^2 + 0.8449*D209-0.0000003</f>
        <v>510775.74037694879</v>
      </c>
      <c r="H209" s="1">
        <f>G209-G208</f>
        <v>-891.20369925757404</v>
      </c>
      <c r="I209" s="1">
        <v>1019.1999999999997</v>
      </c>
      <c r="J209" s="9">
        <v>1.2999999999999999E-3</v>
      </c>
      <c r="K209" s="1">
        <v>1.1679999999999999</v>
      </c>
      <c r="L209" s="9">
        <v>2453000</v>
      </c>
      <c r="M209" s="1">
        <v>1.0250000000000001</v>
      </c>
      <c r="N209" s="1">
        <v>6.6296029656524738</v>
      </c>
      <c r="O209" s="10">
        <v>3.3708333333333331</v>
      </c>
      <c r="P209" s="1">
        <f>AVERAGE(Q209:Q210)</f>
        <v>7.6722874999999995</v>
      </c>
      <c r="Q209" s="1">
        <f>1.158*O209+2.676</f>
        <v>6.5794249999999996</v>
      </c>
      <c r="R209" s="1">
        <f>EXP(2.3026*(((7.5*P209)/(P209+237.3)+0.7858)))</f>
        <v>10.488155582199445</v>
      </c>
      <c r="S209" s="1">
        <f>((0.622/I209)*J209*K209*L209*M209*(N209-R209))</f>
        <v>-8.9900685897318642</v>
      </c>
      <c r="T209" s="1">
        <f>IF(S209&lt;0,S209,0)</f>
        <v>-8.9900685897318642</v>
      </c>
      <c r="U209" s="9">
        <v>2258000</v>
      </c>
      <c r="V209" s="1">
        <f>(-T209)*E209/U209</f>
        <v>1.4026961579574739</v>
      </c>
      <c r="W209" s="1">
        <f>V209*3600*24/1000</f>
        <v>121.19294804752575</v>
      </c>
      <c r="X209" s="1">
        <v>0</v>
      </c>
      <c r="Y209" s="1">
        <f>X209*E209</f>
        <v>0</v>
      </c>
      <c r="Z209" s="1">
        <v>8114000</v>
      </c>
      <c r="AA209" s="1">
        <v>0.1</v>
      </c>
      <c r="AB209" s="1">
        <v>8.1</v>
      </c>
      <c r="AC209" s="1">
        <v>-1.5155733333333334</v>
      </c>
      <c r="AD209" s="1">
        <v>1.161</v>
      </c>
      <c r="AE209" s="1">
        <v>1.013E-3</v>
      </c>
      <c r="AF209" s="1">
        <v>0.77794281905269924</v>
      </c>
      <c r="AG209" s="1">
        <v>0.66287211040115412</v>
      </c>
      <c r="AH209" s="1">
        <v>999.99695708487377</v>
      </c>
      <c r="AI209" s="1">
        <v>2.4500000000000002</v>
      </c>
      <c r="AJ209" s="1">
        <v>28.356481481481481</v>
      </c>
      <c r="AK209" s="1">
        <v>6.7000000000000004E-2</v>
      </c>
      <c r="AL209" s="1">
        <v>200</v>
      </c>
      <c r="AM209" s="1">
        <v>30</v>
      </c>
      <c r="AN209" s="1">
        <f>((AA209*(AB209-AC209))/((AA209+(AK209*(1+(AL209/AM209))))*AH209*AI209))</f>
        <v>6.3955498405675098E-4</v>
      </c>
      <c r="AO209" s="1">
        <f>((86400*AD209*AE209*(AF209-AG209))/AM209)/((AA209+(AK209*(1+(AL209/AM209))))*AH209*AI209)</f>
        <v>2.5923977980321037E-4</v>
      </c>
      <c r="AP209" s="1">
        <f>AN209+AO209</f>
        <v>8.9879476385996135E-4</v>
      </c>
      <c r="AQ209" s="1">
        <f>AP209*Z209</f>
        <v>7292.8207139597262</v>
      </c>
      <c r="AR209" s="1">
        <v>388000</v>
      </c>
      <c r="AS209" s="1">
        <v>100</v>
      </c>
      <c r="AT209" s="1">
        <v>5</v>
      </c>
      <c r="AU209" s="1">
        <f>((AA209*(AB209-AC209))/((AA209+(AK209*(1+(AS209/AT209))))*AH209*AI209))</f>
        <v>2.6043369291052395E-4</v>
      </c>
      <c r="AV209" s="1">
        <f>((86400*AD209*AE209*(AF209-AG209))/AT209)/((AA209+(AK209*(1+(AS209/AT209))))*AH209*AI209)</f>
        <v>6.3339141953246245E-4</v>
      </c>
      <c r="AW209" s="1">
        <f>AU209+AV209</f>
        <v>8.9382511244298635E-4</v>
      </c>
      <c r="AX209" s="1">
        <f>AW209*AR209</f>
        <v>346.80414362787872</v>
      </c>
      <c r="AY209" s="1">
        <v>392000</v>
      </c>
      <c r="AZ209" s="1">
        <v>0</v>
      </c>
      <c r="BA209" s="1">
        <v>0.1</v>
      </c>
      <c r="BB209" s="1">
        <f>AY209*AZ209*BA209</f>
        <v>0</v>
      </c>
      <c r="BC209" s="1">
        <v>30000</v>
      </c>
      <c r="BD209" s="1">
        <f>BC209*W209/E209</f>
        <v>10.319866157920721</v>
      </c>
      <c r="BE209" s="1">
        <f>9325000-E209</f>
        <v>8972690.3492943831</v>
      </c>
      <c r="BF209" s="1">
        <f>AZ209*BE209</f>
        <v>0</v>
      </c>
      <c r="BG209" s="1">
        <f>AVERAGE(BF207:BF209)</f>
        <v>2392.6616563646744</v>
      </c>
      <c r="BH209" s="1">
        <f>IF((BD209+BB209+AX209+AQ209)&lt;BG209,BD209+BB209+AX209+AQ209,BG209)</f>
        <v>2392.6616563646744</v>
      </c>
      <c r="BI209" s="11">
        <v>9603.6543000000001</v>
      </c>
      <c r="BJ209" s="1">
        <v>49767.295228004688</v>
      </c>
      <c r="BK209" s="1">
        <v>39393.630176794635</v>
      </c>
    </row>
    <row r="210" spans="1:63">
      <c r="A210" s="8">
        <v>40022</v>
      </c>
      <c r="B210" s="7" t="s">
        <v>266</v>
      </c>
      <c r="C210" s="1">
        <v>22.198892269230768</v>
      </c>
      <c r="D210" s="1">
        <f>1*C210-19.06222222</f>
        <v>3.1366700492307693</v>
      </c>
      <c r="E210" s="1">
        <f>-9018.7*D210^3 + 50694*D210^2 + 41936*D210-0.0000001</f>
        <v>351978.53387825115</v>
      </c>
      <c r="F210" s="1">
        <f>C210-C211</f>
        <v>-1.3575641025660445E-3</v>
      </c>
      <c r="G210" s="1">
        <f>-2254.7*D210^4 + 16898*D210^3 + 20968*D210^2 + 0.8449*D210-0.0000003</f>
        <v>509530.53056956758</v>
      </c>
      <c r="H210" s="1">
        <f>G210-G209</f>
        <v>-1245.2098073812085</v>
      </c>
      <c r="I210" s="1">
        <v>1017.4416666666667</v>
      </c>
      <c r="J210" s="9">
        <v>1.2999999999999999E-3</v>
      </c>
      <c r="K210" s="1">
        <v>1.1679999999999999</v>
      </c>
      <c r="L210" s="9">
        <v>2453000</v>
      </c>
      <c r="M210" s="1">
        <v>1.7208333333333339</v>
      </c>
      <c r="N210" s="1">
        <v>7.7208250113792838</v>
      </c>
      <c r="O210" s="10">
        <v>5.2583333333333337</v>
      </c>
      <c r="P210" s="1">
        <f>AVERAGE(Q210:Q211)</f>
        <v>11.944825</v>
      </c>
      <c r="Q210" s="1">
        <f>1.158*O210+2.676</f>
        <v>8.7651500000000002</v>
      </c>
      <c r="R210" s="1">
        <f>EXP(2.3026*(((7.5*P210)/(P210+237.3)+0.7858)))</f>
        <v>13.971334670827597</v>
      </c>
      <c r="S210" s="1">
        <f>((0.622/I210)*J210*K210*L210*M210*(N210-R210))</f>
        <v>-24.491695400077234</v>
      </c>
      <c r="T210" s="1">
        <f>IF(S210&lt;0,S210,0)</f>
        <v>-24.491695400077234</v>
      </c>
      <c r="U210" s="9">
        <v>2258000</v>
      </c>
      <c r="V210" s="1">
        <f>(-T210)*E210/U210</f>
        <v>3.8177816825119097</v>
      </c>
      <c r="W210" s="1">
        <f>V210*3600*24/1000</f>
        <v>329.85633736902901</v>
      </c>
      <c r="X210" s="1">
        <v>0</v>
      </c>
      <c r="Y210" s="1">
        <f>X210*E210</f>
        <v>0</v>
      </c>
      <c r="Z210" s="1">
        <v>8114000</v>
      </c>
      <c r="AA210" s="1">
        <v>0.1</v>
      </c>
      <c r="AB210" s="1">
        <v>6.8</v>
      </c>
      <c r="AC210" s="1">
        <v>0.16328000000000009</v>
      </c>
      <c r="AD210" s="1">
        <v>1.161</v>
      </c>
      <c r="AE210" s="1">
        <v>1.013E-3</v>
      </c>
      <c r="AF210" s="1">
        <v>0.88816681725699798</v>
      </c>
      <c r="AG210" s="1">
        <v>0.77196499199920754</v>
      </c>
      <c r="AH210" s="1">
        <v>999.98725449481049</v>
      </c>
      <c r="AI210" s="1">
        <v>2.4500000000000002</v>
      </c>
      <c r="AJ210" s="1">
        <v>28.356481481481481</v>
      </c>
      <c r="AK210" s="1">
        <v>6.7000000000000004E-2</v>
      </c>
      <c r="AL210" s="1">
        <v>200</v>
      </c>
      <c r="AM210" s="1">
        <v>30</v>
      </c>
      <c r="AN210" s="1">
        <f>((AA210*(AB210-AC210))/((AA210+(AK210*(1+(AL210/AM210))))*AH210*AI210))</f>
        <v>4.41428544120476E-4</v>
      </c>
      <c r="AO210" s="1">
        <f>((86400*AD210*AE210*(AF210-AG210))/AM210)/((AA210+(AK210*(1+(AL210/AM210))))*AH210*AI210)</f>
        <v>2.6179058277677717E-4</v>
      </c>
      <c r="AP210" s="1">
        <f>AN210+AO210</f>
        <v>7.0321912689725317E-4</v>
      </c>
      <c r="AQ210" s="1">
        <f>AP210*Z210</f>
        <v>5705.9199956443126</v>
      </c>
      <c r="AR210" s="1">
        <v>388000</v>
      </c>
      <c r="AS210" s="1">
        <v>100</v>
      </c>
      <c r="AT210" s="1">
        <v>5</v>
      </c>
      <c r="AU210" s="1">
        <f>((AA210*(AB210-AC210))/((AA210+(AK210*(1+(AS210/AT210))))*AH210*AI210))</f>
        <v>1.7975446797739353E-4</v>
      </c>
      <c r="AV210" s="1">
        <f>((86400*AD210*AE210*(AF210-AG210))/AT210)/((AA210+(AK210*(1+(AS210/AT210))))*AH210*AI210)</f>
        <v>6.396237065587879E-4</v>
      </c>
      <c r="AW210" s="1">
        <f>AU210+AV210</f>
        <v>8.1937817453618146E-4</v>
      </c>
      <c r="AX210" s="1">
        <f>AW210*AR210</f>
        <v>317.91873172003841</v>
      </c>
      <c r="AY210" s="1">
        <v>392000</v>
      </c>
      <c r="AZ210" s="1">
        <v>0</v>
      </c>
      <c r="BA210" s="1">
        <v>0.1</v>
      </c>
      <c r="BB210" s="1">
        <f>AY210*AZ210*BA210</f>
        <v>0</v>
      </c>
      <c r="BC210" s="1">
        <v>30000</v>
      </c>
      <c r="BD210" s="1">
        <f>BC210*W210/E210</f>
        <v>28.114470538972622</v>
      </c>
      <c r="BE210" s="1">
        <f>9325000-E210</f>
        <v>8973021.4661217481</v>
      </c>
      <c r="BF210" s="1">
        <f>AZ210*BE210</f>
        <v>0</v>
      </c>
      <c r="BG210" s="1">
        <f>AVERAGE(BF208:BF210)</f>
        <v>0</v>
      </c>
      <c r="BH210" s="1">
        <f>IF((BD210+BB210+AX210+AQ210)&lt;BG210,BD210+BB210+AX210+AQ210,BG210)</f>
        <v>0</v>
      </c>
      <c r="BI210" s="11">
        <v>8269.2998999999982</v>
      </c>
      <c r="BJ210" s="1">
        <v>45314.041611667082</v>
      </c>
      <c r="BK210" s="1">
        <v>36129.388241654902</v>
      </c>
    </row>
    <row r="211" spans="1:63">
      <c r="A211" s="8">
        <v>40023</v>
      </c>
      <c r="B211" s="7" t="s">
        <v>267</v>
      </c>
      <c r="C211" s="1">
        <v>22.200249833333334</v>
      </c>
      <c r="D211" s="1">
        <f>1*C211-19.06222222</f>
        <v>3.1380276133333354</v>
      </c>
      <c r="E211" s="1">
        <f>-9018.7*D211^3 + 50694*D211^2 + 41936*D211-0.0000001</f>
        <v>352105.7559232458</v>
      </c>
      <c r="F211" s="1">
        <f>C211-C212</f>
        <v>-1.843066666666715E-2</v>
      </c>
      <c r="G211" s="1">
        <f>-2254.7*D211^4 + 16898*D211^3 + 20968*D211^2 + 0.8449*D211-0.0000003</f>
        <v>510008.44731707283</v>
      </c>
      <c r="H211" s="1">
        <f>G211-G210</f>
        <v>477.91674750525272</v>
      </c>
      <c r="I211" s="1">
        <v>1010.5458333333331</v>
      </c>
      <c r="J211" s="9">
        <v>1.2999999999999999E-3</v>
      </c>
      <c r="K211" s="1">
        <v>1.1679999999999999</v>
      </c>
      <c r="L211" s="9">
        <v>2453000</v>
      </c>
      <c r="M211" s="1">
        <v>3.7499999999999996</v>
      </c>
      <c r="N211" s="1">
        <v>11.465886715768157</v>
      </c>
      <c r="O211" s="10">
        <v>10.75</v>
      </c>
      <c r="P211" s="1">
        <f>AVERAGE(Q211:Q212)</f>
        <v>13.891712500000001</v>
      </c>
      <c r="Q211" s="1">
        <f>1.158*O211+2.676</f>
        <v>15.124499999999999</v>
      </c>
      <c r="R211" s="1">
        <f>EXP(2.3026*(((7.5*P211)/(P211+237.3)+0.7858)))</f>
        <v>15.870184697736599</v>
      </c>
      <c r="S211" s="1">
        <f>((0.622/I211)*J211*K211*L211*M211*(N211-R211))</f>
        <v>-37.863963635580795</v>
      </c>
      <c r="T211" s="1">
        <f>IF(S211&lt;0,S211,0)</f>
        <v>-37.863963635580795</v>
      </c>
      <c r="U211" s="9">
        <v>2258000</v>
      </c>
      <c r="V211" s="1">
        <f>(-T211)*E211/U211</f>
        <v>5.9043930638425453</v>
      </c>
      <c r="W211" s="1">
        <f>V211*3600*24/1000</f>
        <v>510.13956071599597</v>
      </c>
      <c r="X211" s="1">
        <v>3.0000000000000001E-3</v>
      </c>
      <c r="Y211" s="1">
        <f>X211*E211</f>
        <v>1056.3172677697373</v>
      </c>
      <c r="Z211" s="1">
        <v>8114000</v>
      </c>
      <c r="AA211" s="1">
        <v>0.1</v>
      </c>
      <c r="AB211" s="1">
        <v>6.7</v>
      </c>
      <c r="AC211" s="1">
        <v>2.3026666666666666</v>
      </c>
      <c r="AD211" s="1">
        <v>1.161</v>
      </c>
      <c r="AE211" s="1">
        <v>1.013E-3</v>
      </c>
      <c r="AF211" s="1">
        <v>1.2910581945149544</v>
      </c>
      <c r="AG211" s="1">
        <v>1.1463520885464034</v>
      </c>
      <c r="AH211" s="1">
        <v>999.6584764003411</v>
      </c>
      <c r="AI211" s="1">
        <v>2.4500000000000002</v>
      </c>
      <c r="AJ211" s="1">
        <v>28.356481481481481</v>
      </c>
      <c r="AK211" s="1">
        <v>6.7000000000000004E-2</v>
      </c>
      <c r="AL211" s="1">
        <v>200</v>
      </c>
      <c r="AM211" s="1">
        <v>30</v>
      </c>
      <c r="AN211" s="1">
        <f>((AA211*(AB211-AC211))/((AA211+(AK211*(1+(AL211/AM211))))*AH211*AI211))</f>
        <v>2.9257628215689671E-4</v>
      </c>
      <c r="AO211" s="1">
        <f>((86400*AD211*AE211*(AF211-AG211))/AM211)/((AA211+(AK211*(1+(AL211/AM211))))*AH211*AI211)</f>
        <v>3.2611497267334905E-4</v>
      </c>
      <c r="AP211" s="1">
        <f>AN211+AO211</f>
        <v>6.1869125483024576E-4</v>
      </c>
      <c r="AQ211" s="1">
        <f>AP211*Z211</f>
        <v>5020.0608416926143</v>
      </c>
      <c r="AR211" s="1">
        <v>388000</v>
      </c>
      <c r="AS211" s="1">
        <v>100</v>
      </c>
      <c r="AT211" s="1">
        <v>5</v>
      </c>
      <c r="AU211" s="1">
        <f>((AA211*(AB211-AC211))/((AA211+(AK211*(1+(AS211/AT211))))*AH211*AI211))</f>
        <v>1.19140220183775E-4</v>
      </c>
      <c r="AV211" s="1">
        <f>((86400*AD211*AE211*(AF211-AG211))/AT211)/((AA211+(AK211*(1+(AS211/AT211))))*AH211*AI211)</f>
        <v>7.9678522188670936E-4</v>
      </c>
      <c r="AW211" s="1">
        <f>AU211+AV211</f>
        <v>9.1592544207048433E-4</v>
      </c>
      <c r="AX211" s="1">
        <f>AW211*AR211</f>
        <v>355.37907152334793</v>
      </c>
      <c r="AY211" s="1">
        <v>392000</v>
      </c>
      <c r="AZ211" s="1">
        <v>3.0000000000000001E-3</v>
      </c>
      <c r="BA211" s="1">
        <v>0.1</v>
      </c>
      <c r="BB211" s="1">
        <f>AY211*AZ211*BA211</f>
        <v>117.60000000000001</v>
      </c>
      <c r="BC211" s="1">
        <v>30000</v>
      </c>
      <c r="BD211" s="1">
        <f>BC211*W211/E211</f>
        <v>43.464744793368219</v>
      </c>
      <c r="BE211" s="1">
        <f>9325000-E211</f>
        <v>8972894.2440767549</v>
      </c>
      <c r="BF211" s="1">
        <f>AZ211*BE211</f>
        <v>26918.682732230267</v>
      </c>
      <c r="BG211" s="1">
        <f>AVERAGE(BF209:BF211)</f>
        <v>8972.8942440767551</v>
      </c>
      <c r="BH211" s="1">
        <f>IF((BD211+BB211+AX211+AQ211)&lt;BG211,BD211+BB211+AX211+AQ211,BG211)</f>
        <v>5536.5046580093303</v>
      </c>
      <c r="BI211" s="11">
        <v>9032.2812000000013</v>
      </c>
      <c r="BJ211" s="1">
        <v>39956.32619228289</v>
      </c>
      <c r="BK211" s="1">
        <v>30855.784032734395</v>
      </c>
    </row>
    <row r="212" spans="1:63">
      <c r="A212" s="8">
        <v>40024</v>
      </c>
      <c r="B212" s="7" t="s">
        <v>268</v>
      </c>
      <c r="C212" s="1">
        <v>22.218680500000001</v>
      </c>
      <c r="D212" s="1">
        <f>1*C212-19.06222222</f>
        <v>3.1564582800000025</v>
      </c>
      <c r="E212" s="1">
        <f>-9018.7*D212^3 + 50694*D212^2 + 41936*D212-0.0000001</f>
        <v>353820.42522657651</v>
      </c>
      <c r="F212" s="1">
        <f>C212-C213</f>
        <v>-2.6743471428567034E-2</v>
      </c>
      <c r="G212" s="1">
        <f>-2254.7*D212^4 + 16898*D212^3 + 20968*D212^2 + 0.8449*D212-0.0000003</f>
        <v>516513.78645648813</v>
      </c>
      <c r="H212" s="1">
        <f>G212-G211</f>
        <v>6505.3391394153005</v>
      </c>
      <c r="I212" s="1">
        <v>1012.6375000000002</v>
      </c>
      <c r="J212" s="9">
        <v>1.2999999999999999E-3</v>
      </c>
      <c r="K212" s="1">
        <v>1.1679999999999999</v>
      </c>
      <c r="L212" s="9">
        <v>2453000</v>
      </c>
      <c r="M212" s="1">
        <v>2.4749999999999996</v>
      </c>
      <c r="N212" s="1">
        <v>9.5131159524618187</v>
      </c>
      <c r="O212" s="10">
        <v>8.6208333333333336</v>
      </c>
      <c r="P212" s="1">
        <f>AVERAGE(Q212:Q213)</f>
        <v>12.757837500000001</v>
      </c>
      <c r="Q212" s="1">
        <f>1.158*O212+2.676</f>
        <v>12.658925</v>
      </c>
      <c r="R212" s="1">
        <f>EXP(2.3026*(((7.5*P212)/(P212+237.3)+0.7858)))</f>
        <v>14.738529813291198</v>
      </c>
      <c r="S212" s="1">
        <f>((0.622/I212)*J212*K212*L212*M212*(N212-R212))</f>
        <v>-29.588027797433615</v>
      </c>
      <c r="T212" s="1">
        <f>IF(S212&lt;0,S212,0)</f>
        <v>-29.588027797433615</v>
      </c>
      <c r="U212" s="9">
        <v>2258000</v>
      </c>
      <c r="V212" s="1">
        <f>(-T212)*E212/U212</f>
        <v>4.6363368365384083</v>
      </c>
      <c r="W212" s="1">
        <f>V212*3600*24/1000</f>
        <v>400.57950267691848</v>
      </c>
      <c r="X212" s="1">
        <v>2.0000000000000001E-4</v>
      </c>
      <c r="Y212" s="1">
        <f>X212*E212</f>
        <v>70.764085045315312</v>
      </c>
      <c r="Z212" s="1">
        <v>8114000</v>
      </c>
      <c r="AA212" s="1">
        <v>0.1</v>
      </c>
      <c r="AB212" s="1">
        <v>8.5</v>
      </c>
      <c r="AC212" s="1">
        <v>0.81430666666666685</v>
      </c>
      <c r="AD212" s="1">
        <v>1.161</v>
      </c>
      <c r="AE212" s="1">
        <v>1.013E-3</v>
      </c>
      <c r="AF212" s="1">
        <v>1.1189823526418847</v>
      </c>
      <c r="AG212" s="1">
        <v>0.95113499974560201</v>
      </c>
      <c r="AH212" s="1">
        <v>999.83637432372905</v>
      </c>
      <c r="AI212" s="1">
        <v>2.4500000000000002</v>
      </c>
      <c r="AJ212" s="1">
        <v>28.356481481481481</v>
      </c>
      <c r="AK212" s="1">
        <v>6.7000000000000004E-2</v>
      </c>
      <c r="AL212" s="1">
        <v>200</v>
      </c>
      <c r="AM212" s="1">
        <v>30</v>
      </c>
      <c r="AN212" s="1">
        <f>((AA212*(AB212-AC212))/((AA212+(AK212*(1+(AL212/AM212))))*AH212*AI212))</f>
        <v>5.1127611098059848E-4</v>
      </c>
      <c r="AO212" s="1">
        <f>((86400*AD212*AE212*(AF212-AG212))/AM212)/((AA212+(AK212*(1+(AL212/AM212))))*AH212*AI212)</f>
        <v>3.7819962916817813E-4</v>
      </c>
      <c r="AP212" s="1">
        <f>AN212+AO212</f>
        <v>8.8947574014877661E-4</v>
      </c>
      <c r="AQ212" s="1">
        <f>AP212*Z212</f>
        <v>7217.2061555671735</v>
      </c>
      <c r="AR212" s="1">
        <v>388000</v>
      </c>
      <c r="AS212" s="1">
        <v>100</v>
      </c>
      <c r="AT212" s="1">
        <v>5</v>
      </c>
      <c r="AU212" s="1">
        <f>((AA212*(AB212-AC212))/((AA212+(AK212*(1+(AS212/AT212))))*AH212*AI212))</f>
        <v>2.0819715114250869E-4</v>
      </c>
      <c r="AV212" s="1">
        <f>((86400*AD212*AE212*(AF212-AG212))/AT212)/((AA212+(AK212*(1+(AS212/AT212))))*AH212*AI212)</f>
        <v>9.240418278681034E-4</v>
      </c>
      <c r="AW212" s="1">
        <f>AU212+AV212</f>
        <v>1.132238979010612E-3</v>
      </c>
      <c r="AX212" s="1">
        <f>AW212*AR212</f>
        <v>439.30872385611747</v>
      </c>
      <c r="AY212" s="1">
        <v>392000</v>
      </c>
      <c r="AZ212" s="1">
        <v>2.0000000000000001E-4</v>
      </c>
      <c r="BA212" s="1">
        <v>0.1</v>
      </c>
      <c r="BB212" s="1">
        <f>AY212*AZ212*BA212</f>
        <v>7.8400000000000007</v>
      </c>
      <c r="BC212" s="1">
        <v>30000</v>
      </c>
      <c r="BD212" s="1">
        <f>BC212*W212/E212</f>
        <v>33.964644840986679</v>
      </c>
      <c r="BE212" s="1">
        <f>9325000-E212</f>
        <v>8971179.5747734234</v>
      </c>
      <c r="BF212" s="1">
        <f>AZ212*BE212</f>
        <v>1794.2359149546849</v>
      </c>
      <c r="BG212" s="1">
        <f>AVERAGE(BF210:BF212)</f>
        <v>9570.9728823949845</v>
      </c>
      <c r="BH212" s="1">
        <f>IF((BD212+BB212+AX212+AQ212)&lt;BG212,BD212+BB212+AX212+AQ212,BG212)</f>
        <v>7698.3195242642778</v>
      </c>
      <c r="BI212" s="11">
        <v>9076.205699999995</v>
      </c>
      <c r="BJ212" s="1">
        <v>27503.882180072629</v>
      </c>
      <c r="BK212" s="1">
        <v>25262.831037119533</v>
      </c>
    </row>
    <row r="213" spans="1:63">
      <c r="A213" s="8">
        <v>40025</v>
      </c>
      <c r="B213" s="7" t="s">
        <v>269</v>
      </c>
      <c r="C213" s="1">
        <v>22.245423971428568</v>
      </c>
      <c r="D213" s="1">
        <f>1*C213-19.06222222</f>
        <v>3.1832017514285695</v>
      </c>
      <c r="E213" s="1">
        <f>-9018.7*D213^3 + 50694*D213^2 + 41936*D213-0.0000001</f>
        <v>356266.44269069197</v>
      </c>
      <c r="F213" s="1">
        <f>C213-C214</f>
        <v>-1.3741950529105651E-2</v>
      </c>
      <c r="G213" s="1">
        <f>-2254.7*D213^4 + 16898*D213^3 + 20968*D213^2 + 0.8449*D213-0.0000003</f>
        <v>526008.92960140214</v>
      </c>
      <c r="H213" s="1">
        <f>G213-G212</f>
        <v>9495.1431449140073</v>
      </c>
      <c r="I213" s="1">
        <v>1015.7583333333333</v>
      </c>
      <c r="J213" s="9">
        <v>1.2999999999999999E-3</v>
      </c>
      <c r="K213" s="1">
        <v>1.1679999999999999</v>
      </c>
      <c r="L213" s="9">
        <v>2453000</v>
      </c>
      <c r="M213" s="1">
        <v>2.7416666666666667</v>
      </c>
      <c r="N213" s="1">
        <v>9.8455472026854682</v>
      </c>
      <c r="O213" s="10">
        <v>8.7916666666666679</v>
      </c>
      <c r="P213" s="1">
        <f>AVERAGE(Q213:Q214)</f>
        <v>13.7373125</v>
      </c>
      <c r="Q213" s="1">
        <f>1.158*O213+2.676</f>
        <v>12.856750000000002</v>
      </c>
      <c r="R213" s="1">
        <f>EXP(2.3026*(((7.5*P213)/(P213+237.3)+0.7858)))</f>
        <v>15.711736929580885</v>
      </c>
      <c r="S213" s="1">
        <f>((0.622/I213)*J213*K213*L213*M213*(N213-R213))</f>
        <v>-36.682125375997252</v>
      </c>
      <c r="T213" s="1">
        <f>IF(S213&lt;0,S213,0)</f>
        <v>-36.682125375997252</v>
      </c>
      <c r="U213" s="9">
        <v>2258000</v>
      </c>
      <c r="V213" s="1">
        <f>(-T213)*E213/U213</f>
        <v>5.7876927892119143</v>
      </c>
      <c r="W213" s="1">
        <f>V213*3600*24/1000</f>
        <v>500.05665698790943</v>
      </c>
      <c r="X213" s="1">
        <v>1E-3</v>
      </c>
      <c r="Y213" s="1">
        <f>X213*E213</f>
        <v>356.26644269069197</v>
      </c>
      <c r="Z213" s="1">
        <v>8114000</v>
      </c>
      <c r="AA213" s="1">
        <v>0.1</v>
      </c>
      <c r="AB213" s="1">
        <v>3.92</v>
      </c>
      <c r="AC213" s="1">
        <v>0.21927666666666715</v>
      </c>
      <c r="AD213" s="1">
        <v>1.161</v>
      </c>
      <c r="AE213" s="1">
        <v>1.013E-3</v>
      </c>
      <c r="AF213" s="1">
        <v>1.1320022676784374</v>
      </c>
      <c r="AG213" s="1">
        <v>0.98437030526870772</v>
      </c>
      <c r="AH213" s="1">
        <v>999.82437911241686</v>
      </c>
      <c r="AI213" s="1">
        <v>2.4500000000000002</v>
      </c>
      <c r="AJ213" s="1">
        <v>28.356481481481481</v>
      </c>
      <c r="AK213" s="1">
        <v>6.7000000000000004E-2</v>
      </c>
      <c r="AL213" s="1">
        <v>200</v>
      </c>
      <c r="AM213" s="1">
        <v>30</v>
      </c>
      <c r="AN213" s="1">
        <f>((AA213*(AB213-AC213))/((AA213+(AK213*(1+(AL213/AM213))))*AH213*AI213))</f>
        <v>2.461865249682515E-4</v>
      </c>
      <c r="AO213" s="1">
        <f>((86400*AD213*AE213*(AF213-AG213))/AM213)/((AA213+(AK213*(1+(AL213/AM213))))*AH213*AI213)</f>
        <v>3.3265358276899298E-4</v>
      </c>
      <c r="AP213" s="1">
        <f>AN213+AO213</f>
        <v>5.7884010773724443E-4</v>
      </c>
      <c r="AQ213" s="1">
        <f>AP213*Z213</f>
        <v>4696.7086341800014</v>
      </c>
      <c r="AR213" s="1">
        <v>388000</v>
      </c>
      <c r="AS213" s="1">
        <v>100</v>
      </c>
      <c r="AT213" s="1">
        <v>5</v>
      </c>
      <c r="AU213" s="1">
        <f>((AA213*(AB213-AC213))/((AA213+(AK213*(1+(AS213/AT213))))*AH213*AI213))</f>
        <v>1.0024981032217452E-4</v>
      </c>
      <c r="AV213" s="1">
        <f>((86400*AD213*AE213*(AF213-AG213))/AT213)/((AA213+(AK213*(1+(AS213/AT213))))*AH213*AI213)</f>
        <v>8.1276077754175997E-4</v>
      </c>
      <c r="AW213" s="1">
        <f>AU213+AV213</f>
        <v>9.1301058786393452E-4</v>
      </c>
      <c r="AX213" s="1">
        <f>AW213*AR213</f>
        <v>354.24810809120657</v>
      </c>
      <c r="AY213" s="1">
        <v>392000</v>
      </c>
      <c r="AZ213" s="1">
        <v>1E-3</v>
      </c>
      <c r="BA213" s="1">
        <v>0.1</v>
      </c>
      <c r="BB213" s="1">
        <f>AY213*AZ213*BA213</f>
        <v>39.200000000000003</v>
      </c>
      <c r="BC213" s="1">
        <v>30000</v>
      </c>
      <c r="BD213" s="1">
        <f>BC213*W213/E213</f>
        <v>42.108090777052645</v>
      </c>
      <c r="BE213" s="1">
        <f>9325000-E213</f>
        <v>8968733.5573093072</v>
      </c>
      <c r="BF213" s="1">
        <f>AZ213*BE213</f>
        <v>8968.7335573093078</v>
      </c>
      <c r="BG213" s="1">
        <f>AVERAGE(BF211:BF213)</f>
        <v>12560.55073483142</v>
      </c>
      <c r="BH213" s="1">
        <f>IF((BD213+BB213+AX213+AQ213)&lt;BG213,BD213+BB213+AX213+AQ213,BG213)</f>
        <v>5132.2648330482607</v>
      </c>
      <c r="BI213" s="11">
        <v>8289.9729000000025</v>
      </c>
      <c r="BJ213" s="1">
        <v>19630.815941193025</v>
      </c>
      <c r="BK213" s="1">
        <v>20979.776400404247</v>
      </c>
    </row>
    <row r="214" spans="1:63">
      <c r="A214" s="8">
        <v>40026</v>
      </c>
      <c r="B214" s="7" t="s">
        <v>270</v>
      </c>
      <c r="C214" s="1">
        <v>22.259165921957674</v>
      </c>
      <c r="D214" s="1">
        <f>1*C214-19.06222222</f>
        <v>3.1969437019576752</v>
      </c>
      <c r="E214" s="1">
        <f>-9018.7*D214^3 + 50694*D214^2 + 41936*D214-0.0000001</f>
        <v>357503.66532655625</v>
      </c>
      <c r="F214" s="1">
        <f>C214-C215</f>
        <v>-2.6472946097879202E-2</v>
      </c>
      <c r="G214" s="1">
        <f>-2254.7*D214^4 + 16898*D214^3 + 20968*D214^2 + 0.8449*D214-0.0000003</f>
        <v>530913.20876129135</v>
      </c>
      <c r="H214" s="1">
        <f>G214-G213</f>
        <v>4904.2791598892072</v>
      </c>
      <c r="I214" s="1">
        <v>1013.5625</v>
      </c>
      <c r="J214" s="9">
        <v>1.2999999999999999E-3</v>
      </c>
      <c r="K214" s="1">
        <v>1.1679999999999999</v>
      </c>
      <c r="L214" s="9">
        <v>2453000</v>
      </c>
      <c r="M214" s="1">
        <v>3.1708333333333329</v>
      </c>
      <c r="N214" s="1">
        <v>11.695121516898199</v>
      </c>
      <c r="O214" s="10">
        <v>10.312499999999998</v>
      </c>
      <c r="P214" s="1">
        <f>AVERAGE(Q214:Q215)</f>
        <v>13.906187499999998</v>
      </c>
      <c r="Q214" s="1">
        <f>1.158*O214+2.676</f>
        <v>14.617874999999998</v>
      </c>
      <c r="R214" s="1">
        <f>EXP(2.3026*(((7.5*P214)/(P214+237.3)+0.7858)))</f>
        <v>15.885110805267564</v>
      </c>
      <c r="S214" s="1">
        <f>((0.622/I214)*J214*K214*L214*M214*(N214-R214))</f>
        <v>-30.367561639788033</v>
      </c>
      <c r="T214" s="1">
        <f>IF(S214&lt;0,S214,0)</f>
        <v>-30.367561639788033</v>
      </c>
      <c r="U214" s="9">
        <v>2258000</v>
      </c>
      <c r="V214" s="1">
        <f>(-T214)*E214/U214</f>
        <v>4.8080224062242465</v>
      </c>
      <c r="W214" s="1">
        <f>V214*3600*24/1000</f>
        <v>415.41313589777485</v>
      </c>
      <c r="X214" s="1">
        <v>2.0000000000000001E-4</v>
      </c>
      <c r="Y214" s="1">
        <f>X214*E214</f>
        <v>71.500733065311252</v>
      </c>
      <c r="Z214" s="1">
        <v>8114000</v>
      </c>
      <c r="AA214" s="1">
        <v>0.1</v>
      </c>
      <c r="AB214" s="1">
        <v>8.8000000000000007</v>
      </c>
      <c r="AC214" s="1">
        <v>0.34853999999999896</v>
      </c>
      <c r="AD214" s="1">
        <v>1.161</v>
      </c>
      <c r="AE214" s="1">
        <v>1.013E-3</v>
      </c>
      <c r="AF214" s="1">
        <v>1.2539150453287542</v>
      </c>
      <c r="AG214" s="1">
        <v>1.1692757797690634</v>
      </c>
      <c r="AH214" s="1">
        <v>999.70000162147869</v>
      </c>
      <c r="AI214" s="1">
        <v>2.4500000000000002</v>
      </c>
      <c r="AJ214" s="1">
        <v>28.356481481481481</v>
      </c>
      <c r="AK214" s="1">
        <v>6.7000000000000004E-2</v>
      </c>
      <c r="AL214" s="1">
        <v>200</v>
      </c>
      <c r="AM214" s="1">
        <v>30</v>
      </c>
      <c r="AN214" s="1">
        <f>((AA214*(AB214-AC214))/((AA214+(AK214*(1+(AL214/AM214))))*AH214*AI214))</f>
        <v>5.6229397411439457E-4</v>
      </c>
      <c r="AO214" s="1">
        <f>((86400*AD214*AE214*(AF214-AG214))/AM214)/((AA214+(AK214*(1+(AL214/AM214))))*AH214*AI214)</f>
        <v>1.907382211812601E-4</v>
      </c>
      <c r="AP214" s="1">
        <f>AN214+AO214</f>
        <v>7.530321952956547E-4</v>
      </c>
      <c r="AQ214" s="1">
        <f>AP214*Z214</f>
        <v>6110.1032326289424</v>
      </c>
      <c r="AR214" s="1">
        <v>388000</v>
      </c>
      <c r="AS214" s="1">
        <v>100</v>
      </c>
      <c r="AT214" s="1">
        <v>5</v>
      </c>
      <c r="AU214" s="1">
        <f>((AA214*(AB214-AC214))/((AA214+(AK214*(1+(AS214/AT214))))*AH214*AI214))</f>
        <v>2.2897217570108392E-4</v>
      </c>
      <c r="AV214" s="1">
        <f>((86400*AD214*AE214*(AF214-AG214))/AT214)/((AA214+(AK214*(1+(AS214/AT214))))*AH214*AI214)</f>
        <v>4.6602397504273371E-4</v>
      </c>
      <c r="AW214" s="1">
        <f>AU214+AV214</f>
        <v>6.9499615074381763E-4</v>
      </c>
      <c r="AX214" s="1">
        <f>AW214*AR214</f>
        <v>269.65850648860123</v>
      </c>
      <c r="AY214" s="1">
        <v>392000</v>
      </c>
      <c r="AZ214" s="1">
        <v>2.0000000000000001E-4</v>
      </c>
      <c r="BA214" s="1">
        <v>0.1</v>
      </c>
      <c r="BB214" s="1">
        <f>AY214*AZ214*BA214</f>
        <v>7.8400000000000007</v>
      </c>
      <c r="BC214" s="1">
        <v>30000</v>
      </c>
      <c r="BD214" s="1">
        <f>BC214*W214/E214</f>
        <v>34.859486169322665</v>
      </c>
      <c r="BE214" s="1">
        <f>9325000-E214</f>
        <v>8967496.3346734438</v>
      </c>
      <c r="BF214" s="1">
        <f>AZ214*BE214</f>
        <v>1793.4992669346889</v>
      </c>
      <c r="BG214" s="1">
        <f>AVERAGE(BF212:BF214)</f>
        <v>4185.4895797328936</v>
      </c>
      <c r="BH214" s="1">
        <f>IF((BD214+BB214+AX214+AQ214)&lt;BG214,BD214+BB214+AX214+AQ214,BG214)</f>
        <v>4185.4895797328936</v>
      </c>
      <c r="BI214" s="11">
        <v>8997.8750999999975</v>
      </c>
      <c r="BJ214" s="1">
        <v>24889.785656900098</v>
      </c>
      <c r="BK214" s="1">
        <v>21140.102119621773</v>
      </c>
    </row>
    <row r="215" spans="1:63">
      <c r="A215" s="8">
        <v>40027</v>
      </c>
      <c r="B215" s="7" t="s">
        <v>271</v>
      </c>
      <c r="C215" s="1">
        <v>22.285638868055553</v>
      </c>
      <c r="D215" s="1">
        <f>1*C215-19.06222222</f>
        <v>3.2234166480555544</v>
      </c>
      <c r="E215" s="1">
        <f>-9018.7*D215^3 + 50694*D215^2 + 41936*D215-0.0000001</f>
        <v>359848.85359155294</v>
      </c>
      <c r="F215" s="1">
        <f>C215-C216</f>
        <v>-2.3902881944444232E-2</v>
      </c>
      <c r="G215" s="1">
        <f>-2254.7*D215^4 + 16898*D215^3 + 20968*D215^2 + 0.8449*D215-0.0000003</f>
        <v>540408.47264677554</v>
      </c>
      <c r="H215" s="1">
        <f>G215-G214</f>
        <v>9495.2638854841935</v>
      </c>
      <c r="I215" s="1">
        <v>1016.2958333333335</v>
      </c>
      <c r="J215" s="9">
        <v>1.2999999999999999E-3</v>
      </c>
      <c r="K215" s="1">
        <v>1.1679999999999999</v>
      </c>
      <c r="L215" s="9">
        <v>2453000</v>
      </c>
      <c r="M215" s="1">
        <v>2.5499999999999998</v>
      </c>
      <c r="N215" s="1">
        <v>10.041594020411418</v>
      </c>
      <c r="O215" s="10">
        <v>9.0833333333333339</v>
      </c>
      <c r="P215" s="1">
        <f>AVERAGE(Q215:Q216)</f>
        <v>13.5443125</v>
      </c>
      <c r="Q215" s="1">
        <f>1.158*O215+2.676</f>
        <v>13.1945</v>
      </c>
      <c r="R215" s="1">
        <f>EXP(2.3026*(((7.5*P215)/(P215+237.3)+0.7858)))</f>
        <v>15.515630450147224</v>
      </c>
      <c r="S215" s="1">
        <f>((0.622/I215)*J215*K215*L215*M215*(N215-R215))</f>
        <v>-31.820122459461803</v>
      </c>
      <c r="T215" s="1">
        <f>IF(S215&lt;0,S215,0)</f>
        <v>-31.820122459461803</v>
      </c>
      <c r="U215" s="9">
        <v>2258000</v>
      </c>
      <c r="V215" s="1">
        <f>(-T215)*E215/U215</f>
        <v>5.0710516333835942</v>
      </c>
      <c r="W215" s="1">
        <f>V215*3600*24/1000</f>
        <v>438.13886112434255</v>
      </c>
      <c r="X215" s="1">
        <v>1.0999999999999999E-2</v>
      </c>
      <c r="Y215" s="1">
        <f>X215*E215</f>
        <v>3958.3373895070822</v>
      </c>
      <c r="Z215" s="1">
        <v>8114000</v>
      </c>
      <c r="AA215" s="1">
        <v>0.1</v>
      </c>
      <c r="AB215" s="1">
        <v>10.199999999999999</v>
      </c>
      <c r="AC215" s="1">
        <v>-5.965999999999929E-2</v>
      </c>
      <c r="AD215" s="1">
        <v>1.161</v>
      </c>
      <c r="AE215" s="1">
        <v>1.013E-3</v>
      </c>
      <c r="AF215" s="1">
        <v>1.1545396644126313</v>
      </c>
      <c r="AG215" s="1">
        <v>1.0039684498454839</v>
      </c>
      <c r="AH215" s="1">
        <v>999.80296668429355</v>
      </c>
      <c r="AI215" s="1">
        <v>2.4500000000000002</v>
      </c>
      <c r="AJ215" s="1">
        <v>28.356481481481481</v>
      </c>
      <c r="AK215" s="1">
        <v>6.7000000000000004E-2</v>
      </c>
      <c r="AL215" s="1">
        <v>200</v>
      </c>
      <c r="AM215" s="1">
        <v>30</v>
      </c>
      <c r="AN215" s="1">
        <f>((AA215*(AB215-AC215))/((AA215+(AK215*(1+(AL215/AM215))))*AH215*AI215))</f>
        <v>6.8252714650698769E-4</v>
      </c>
      <c r="AO215" s="1">
        <f>((86400*AD215*AE215*(AF215-AG215))/AM215)/((AA215+(AK215*(1+(AL215/AM215))))*AH215*AI215)</f>
        <v>3.3928375595823108E-4</v>
      </c>
      <c r="AP215" s="1">
        <f>AN215+AO215</f>
        <v>1.0218109024652188E-3</v>
      </c>
      <c r="AQ215" s="1">
        <f>AP215*Z215</f>
        <v>8290.9736626027861</v>
      </c>
      <c r="AR215" s="1">
        <v>388000</v>
      </c>
      <c r="AS215" s="1">
        <v>100</v>
      </c>
      <c r="AT215" s="1">
        <v>5</v>
      </c>
      <c r="AU215" s="1">
        <f>((AA215*(AB215-AC215))/((AA215+(AK215*(1+(AS215/AT215))))*AH215*AI215))</f>
        <v>2.7793242130488035E-4</v>
      </c>
      <c r="AV215" s="1">
        <f>((86400*AD215*AE215*(AF215-AG215))/AT215)/((AA215+(AK215*(1+(AS215/AT215))))*AH215*AI215)</f>
        <v>8.289600460771111E-4</v>
      </c>
      <c r="AW215" s="1">
        <f>AU215+AV215</f>
        <v>1.1068924673819916E-3</v>
      </c>
      <c r="AX215" s="1">
        <f>AW215*AR215</f>
        <v>429.47427734421274</v>
      </c>
      <c r="AY215" s="1">
        <v>392000</v>
      </c>
      <c r="AZ215" s="1">
        <v>1.0999999999999999E-2</v>
      </c>
      <c r="BA215" s="1">
        <v>0.1</v>
      </c>
      <c r="BB215" s="1">
        <f>AY215*AZ215*BA215</f>
        <v>431.20000000000005</v>
      </c>
      <c r="BC215" s="1">
        <v>30000</v>
      </c>
      <c r="BD215" s="1">
        <f>BC215*W215/E215</f>
        <v>36.526907623970324</v>
      </c>
      <c r="BE215" s="1">
        <f>9325000-E215</f>
        <v>8965151.1464084461</v>
      </c>
      <c r="BF215" s="1">
        <f>AZ215*BE215</f>
        <v>98616.662610492902</v>
      </c>
      <c r="BG215" s="1">
        <f>AVERAGE(BF213:BF215)</f>
        <v>36459.631811578969</v>
      </c>
      <c r="BH215" s="1">
        <f>IF((BD215+BB215+AX215+AQ215)&lt;BG215,BD215+BB215+AX215+AQ215,BG215)</f>
        <v>9188.1748475709683</v>
      </c>
      <c r="BI215" s="11">
        <v>11027.147399999996</v>
      </c>
      <c r="BJ215" s="1">
        <v>26808.15924101256</v>
      </c>
      <c r="BK215" s="1">
        <v>21756.077198114021</v>
      </c>
    </row>
    <row r="216" spans="1:63">
      <c r="A216" s="8">
        <v>40028</v>
      </c>
      <c r="B216" s="7" t="s">
        <v>272</v>
      </c>
      <c r="C216" s="1">
        <v>22.309541749999998</v>
      </c>
      <c r="D216" s="1">
        <f>1*C216-19.06222222</f>
        <v>3.2473195299999986</v>
      </c>
      <c r="E216" s="1">
        <f>-9018.7*D216^3 + 50694*D216^2 + 41936*D216-0.0000001</f>
        <v>361922.41900901252</v>
      </c>
      <c r="F216" s="1">
        <f>C216-C217</f>
        <v>-2.539038888894396E-3</v>
      </c>
      <c r="G216" s="1">
        <f>-2254.7*D216^4 + 16898*D216^3 + 20968*D216^2 + 0.8449*D216-0.0000003</f>
        <v>549034.70250897855</v>
      </c>
      <c r="H216" s="1">
        <f>G216-G215</f>
        <v>8626.2298622030066</v>
      </c>
      <c r="I216" s="1">
        <v>1019.7041666666665</v>
      </c>
      <c r="J216" s="9">
        <v>1.2999999999999999E-3</v>
      </c>
      <c r="K216" s="1">
        <v>1.1679999999999999</v>
      </c>
      <c r="L216" s="9">
        <v>2453000</v>
      </c>
      <c r="M216" s="1">
        <v>3.0916666666666668</v>
      </c>
      <c r="N216" s="1">
        <v>9.1657247463926979</v>
      </c>
      <c r="O216" s="10">
        <v>9.6875000000000018</v>
      </c>
      <c r="P216" s="1">
        <f>AVERAGE(Q216:Q217)</f>
        <v>13.271700000000001</v>
      </c>
      <c r="Q216" s="1">
        <f>1.158*O216+2.676</f>
        <v>13.894125000000001</v>
      </c>
      <c r="R216" s="1">
        <f>EXP(2.3026*(((7.5*P216)/(P216+237.3)+0.7858)))</f>
        <v>15.24229085802008</v>
      </c>
      <c r="S216" s="1">
        <f>((0.622/I216)*J216*K216*L216*M216*(N216-R216))</f>
        <v>-42.682595915187939</v>
      </c>
      <c r="T216" s="1">
        <f>IF(S216&lt;0,S216,0)</f>
        <v>-42.682595915187939</v>
      </c>
      <c r="U216" s="9">
        <v>2258000</v>
      </c>
      <c r="V216" s="1">
        <f>(-T216)*E216/U216</f>
        <v>6.8413588853892895</v>
      </c>
      <c r="W216" s="1">
        <f>V216*3600*24/1000</f>
        <v>591.09340769763469</v>
      </c>
      <c r="X216" s="1">
        <v>3.2000000000000002E-3</v>
      </c>
      <c r="Y216" s="1">
        <f>X216*E216</f>
        <v>1158.15174082884</v>
      </c>
      <c r="Z216" s="1">
        <v>8114000</v>
      </c>
      <c r="AA216" s="1">
        <v>0.1</v>
      </c>
      <c r="AB216" s="1">
        <v>11.6</v>
      </c>
      <c r="AC216" s="1">
        <v>0.10990000000000046</v>
      </c>
      <c r="AD216" s="1">
        <v>1.161</v>
      </c>
      <c r="AE216" s="1">
        <v>1.013E-3</v>
      </c>
      <c r="AF216" s="1">
        <v>1.2024836924233122</v>
      </c>
      <c r="AG216" s="1">
        <v>0.91639278060093254</v>
      </c>
      <c r="AH216" s="1">
        <v>999.75490649154472</v>
      </c>
      <c r="AI216" s="1">
        <v>2.4500000000000002</v>
      </c>
      <c r="AJ216" s="1">
        <v>28.356481481481481</v>
      </c>
      <c r="AK216" s="1">
        <v>6.7000000000000004E-2</v>
      </c>
      <c r="AL216" s="1">
        <v>200</v>
      </c>
      <c r="AM216" s="1">
        <v>30</v>
      </c>
      <c r="AN216" s="1">
        <f>((AA216*(AB216-AC216))/((AA216+(AK216*(1+(AL216/AM216))))*AH216*AI216))</f>
        <v>7.6441930445812702E-4</v>
      </c>
      <c r="AO216" s="1">
        <f>((86400*AD216*AE216*(AF216-AG216))/AM216)/((AA216+(AK216*(1+(AL216/AM216))))*AH216*AI216)</f>
        <v>6.446827538845011E-4</v>
      </c>
      <c r="AP216" s="1">
        <f>AN216+AO216</f>
        <v>1.4091020583426282E-3</v>
      </c>
      <c r="AQ216" s="1">
        <f>AP216*Z216</f>
        <v>11433.454101392086</v>
      </c>
      <c r="AR216" s="1">
        <v>388000</v>
      </c>
      <c r="AS216" s="1">
        <v>100</v>
      </c>
      <c r="AT216" s="1">
        <v>5</v>
      </c>
      <c r="AU216" s="1">
        <f>((AA216*(AB216-AC216))/((AA216+(AK216*(1+(AS216/AT216))))*AH216*AI216))</f>
        <v>3.1127979197244241E-4</v>
      </c>
      <c r="AV216" s="1">
        <f>((86400*AD216*AE216*(AF216-AG216))/AT216)/((AA216+(AK216*(1+(AS216/AT216))))*AH216*AI216)</f>
        <v>1.5751306568034065E-3</v>
      </c>
      <c r="AW216" s="1">
        <f>AU216+AV216</f>
        <v>1.8864104487758488E-3</v>
      </c>
      <c r="AX216" s="1">
        <f>AW216*AR216</f>
        <v>731.92725412502932</v>
      </c>
      <c r="AY216" s="1">
        <v>392000</v>
      </c>
      <c r="AZ216" s="1">
        <v>3.2000000000000002E-3</v>
      </c>
      <c r="BA216" s="1">
        <v>0.1</v>
      </c>
      <c r="BB216" s="1">
        <f>AY216*AZ216*BA216</f>
        <v>125.44000000000001</v>
      </c>
      <c r="BC216" s="1">
        <v>30000</v>
      </c>
      <c r="BD216" s="1">
        <f>BC216*W216/E216</f>
        <v>48.99614198944515</v>
      </c>
      <c r="BE216" s="1">
        <f>9325000-E216</f>
        <v>8963077.5809909869</v>
      </c>
      <c r="BF216" s="1">
        <f>AZ216*BE216</f>
        <v>28681.848259171158</v>
      </c>
      <c r="BG216" s="1">
        <f>AVERAGE(BF214:BF216)</f>
        <v>43030.670045532919</v>
      </c>
      <c r="BH216" s="1">
        <f>IF((BD216+BB216+AX216+AQ216)&lt;BG216,BD216+BB216+AX216+AQ216,BG216)</f>
        <v>12339.817497506561</v>
      </c>
      <c r="BI216" s="11">
        <v>9374.1245999999974</v>
      </c>
      <c r="BJ216" s="1">
        <v>21838.758819437135</v>
      </c>
      <c r="BK216" s="1">
        <v>20523.805748508938</v>
      </c>
    </row>
    <row r="217" spans="1:63">
      <c r="A217" s="8">
        <v>40029</v>
      </c>
      <c r="B217" s="7" t="s">
        <v>273</v>
      </c>
      <c r="C217" s="1">
        <v>22.312080788888892</v>
      </c>
      <c r="D217" s="1">
        <f>1*C217-19.06222222</f>
        <v>3.249858568888893</v>
      </c>
      <c r="E217" s="1">
        <f>-9018.7*D217^3 + 50694*D217^2 + 41936*D217-0.0000001</f>
        <v>362140.19734651654</v>
      </c>
      <c r="F217" s="1">
        <f>C217-C218</f>
        <v>1.123082640692985E-2</v>
      </c>
      <c r="G217" s="1">
        <f>-2254.7*D217^4 + 16898*D217^3 + 20968*D217^2 + 0.8449*D217-0.0000003</f>
        <v>549953.90762145969</v>
      </c>
      <c r="H217" s="1">
        <f>G217-G216</f>
        <v>919.20511248114053</v>
      </c>
      <c r="I217" s="1">
        <v>1019.4416666666667</v>
      </c>
      <c r="J217" s="9">
        <v>1.2999999999999999E-3</v>
      </c>
      <c r="K217" s="1">
        <v>1.1679999999999999</v>
      </c>
      <c r="L217" s="9">
        <v>2453000</v>
      </c>
      <c r="M217" s="1">
        <v>2.7833333333333332</v>
      </c>
      <c r="N217" s="1">
        <v>9.4937624711558666</v>
      </c>
      <c r="O217" s="10">
        <v>8.6125000000000007</v>
      </c>
      <c r="P217" s="1">
        <f>AVERAGE(Q217:Q218)</f>
        <v>12.6034375</v>
      </c>
      <c r="Q217" s="1">
        <f>1.158*O217+2.676</f>
        <v>12.649275000000001</v>
      </c>
      <c r="R217" s="1">
        <f>EXP(2.3026*(((7.5*P217)/(P217+237.3)+0.7858)))</f>
        <v>14.590049315760565</v>
      </c>
      <c r="S217" s="1">
        <f>((0.622/I217)*J217*K217*L217*M217*(N217-R217))</f>
        <v>-32.235234426905173</v>
      </c>
      <c r="T217" s="1">
        <f>IF(S217&lt;0,S217,0)</f>
        <v>-32.235234426905173</v>
      </c>
      <c r="U217" s="9">
        <v>2258000</v>
      </c>
      <c r="V217" s="1">
        <f>(-T217)*E217/U217</f>
        <v>5.1699176956911703</v>
      </c>
      <c r="W217" s="1">
        <f>V217*3600*24/1000</f>
        <v>446.68088890771708</v>
      </c>
      <c r="X217" s="1">
        <v>0</v>
      </c>
      <c r="Y217" s="1">
        <f>X217*E217</f>
        <v>0</v>
      </c>
      <c r="Z217" s="1">
        <v>8114000</v>
      </c>
      <c r="AA217" s="1">
        <v>0.1</v>
      </c>
      <c r="AB217" s="1">
        <v>10.7</v>
      </c>
      <c r="AC217" s="1">
        <v>-0.40767666666666652</v>
      </c>
      <c r="AD217" s="1">
        <v>1.161</v>
      </c>
      <c r="AE217" s="1">
        <v>1.013E-3</v>
      </c>
      <c r="AF217" s="1">
        <v>1.1183506197074287</v>
      </c>
      <c r="AG217" s="1">
        <v>0.94920008847668003</v>
      </c>
      <c r="AH217" s="1">
        <v>999.83694908622761</v>
      </c>
      <c r="AI217" s="1">
        <v>2.4500000000000002</v>
      </c>
      <c r="AJ217" s="1">
        <v>28.356481481481481</v>
      </c>
      <c r="AK217" s="1">
        <v>6.7000000000000004E-2</v>
      </c>
      <c r="AL217" s="1">
        <v>200</v>
      </c>
      <c r="AM217" s="1">
        <v>30</v>
      </c>
      <c r="AN217" s="1">
        <f>((AA217*(AB217-AC217))/((AA217+(AK217*(1+(AL217/AM217))))*AH217*AI217))</f>
        <v>7.3891661001781182E-4</v>
      </c>
      <c r="AO217" s="1">
        <f>((86400*AD217*AE217*(AF217-AG217))/AM217)/((AA217+(AK217*(1+(AL217/AM217))))*AH217*AI217)</f>
        <v>3.8113577787260672E-4</v>
      </c>
      <c r="AP217" s="1">
        <f>AN217+AO217</f>
        <v>1.1200523878904184E-3</v>
      </c>
      <c r="AQ217" s="1">
        <f>AP217*Z217</f>
        <v>9088.1050753428553</v>
      </c>
      <c r="AR217" s="1">
        <v>388000</v>
      </c>
      <c r="AS217" s="1">
        <v>100</v>
      </c>
      <c r="AT217" s="1">
        <v>5</v>
      </c>
      <c r="AU217" s="1">
        <f>((AA217*(AB217-AC217))/((AA217+(AK217*(1+(AS217/AT217))))*AH217*AI217))</f>
        <v>3.0089481951842324E-4</v>
      </c>
      <c r="AV217" s="1">
        <f>((86400*AD217*AE217*(AF217-AG217))/AT217)/((AA217+(AK217*(1+(AS217/AT217))))*AH217*AI217)</f>
        <v>9.3121561654076841E-4</v>
      </c>
      <c r="AW217" s="1">
        <f>AU217+AV217</f>
        <v>1.2321104360591916E-3</v>
      </c>
      <c r="AX217" s="1">
        <f>AW217*AR217</f>
        <v>478.05884919096633</v>
      </c>
      <c r="AY217" s="1">
        <v>392000</v>
      </c>
      <c r="AZ217" s="1">
        <v>0</v>
      </c>
      <c r="BA217" s="1">
        <v>0.1</v>
      </c>
      <c r="BB217" s="1">
        <f>AY217*AZ217*BA217</f>
        <v>0</v>
      </c>
      <c r="BC217" s="1">
        <v>30000</v>
      </c>
      <c r="BD217" s="1">
        <f>BC217*W217/E217</f>
        <v>37.003422335933656</v>
      </c>
      <c r="BE217" s="1">
        <f>9325000-E217</f>
        <v>8962859.802653484</v>
      </c>
      <c r="BF217" s="1">
        <f>AZ217*BE217</f>
        <v>0</v>
      </c>
      <c r="BG217" s="1">
        <f>AVERAGE(BF215:BF217)</f>
        <v>42432.836956554682</v>
      </c>
      <c r="BH217" s="1">
        <f>IF((BD217+BB217+AX217+AQ217)&lt;BG217,BD217+BB217+AX217+AQ217,BG217)</f>
        <v>9603.1673468697554</v>
      </c>
      <c r="BI217" s="11">
        <v>7473.853799999999</v>
      </c>
      <c r="BJ217" s="1">
        <v>23939.923903204926</v>
      </c>
      <c r="BK217" s="1">
        <v>17831.956104593788</v>
      </c>
    </row>
    <row r="218" spans="1:63">
      <c r="A218" s="8">
        <v>40030</v>
      </c>
      <c r="B218" s="7" t="s">
        <v>274</v>
      </c>
      <c r="C218" s="1">
        <v>22.300849962481962</v>
      </c>
      <c r="D218" s="1">
        <f>1*C218-19.06222222</f>
        <v>3.2386277424819632</v>
      </c>
      <c r="E218" s="1">
        <f>-9018.7*D218^3 + 50694*D218^2 + 41936*D218-0.0000001</f>
        <v>361173.28481450945</v>
      </c>
      <c r="F218" s="1">
        <f>C218-C219</f>
        <v>1.3705806926409991E-2</v>
      </c>
      <c r="G218" s="1">
        <f>-2254.7*D218^4 + 16898*D218^3 + 20968*D218^2 + 0.8449*D218-0.0000003</f>
        <v>545892.22364853777</v>
      </c>
      <c r="H218" s="1">
        <f>G218-G217</f>
        <v>-4061.6839729219209</v>
      </c>
      <c r="I218" s="1">
        <v>1023.875</v>
      </c>
      <c r="J218" s="9">
        <v>1.2999999999999999E-3</v>
      </c>
      <c r="K218" s="1">
        <v>1.1679999999999999</v>
      </c>
      <c r="L218" s="9">
        <v>2453000</v>
      </c>
      <c r="M218" s="1">
        <v>2.3541666666666665</v>
      </c>
      <c r="N218" s="1">
        <v>9.0998984662583027</v>
      </c>
      <c r="O218" s="10">
        <v>8.5333333333333332</v>
      </c>
      <c r="P218" s="1">
        <f>AVERAGE(Q218:Q219)</f>
        <v>11.681862499999999</v>
      </c>
      <c r="Q218" s="1">
        <f>1.158*O218+2.676</f>
        <v>12.557599999999999</v>
      </c>
      <c r="R218" s="1">
        <f>EXP(2.3026*(((7.5*P218)/(P218+237.3)+0.7858)))</f>
        <v>13.730815317154233</v>
      </c>
      <c r="S218" s="1">
        <f>((0.622/I218)*J218*K218*L218*M218*(N218-R218))</f>
        <v>-24.667854512859435</v>
      </c>
      <c r="T218" s="1">
        <f>IF(S218&lt;0,S218,0)</f>
        <v>-24.667854512859435</v>
      </c>
      <c r="U218" s="9">
        <v>2258000</v>
      </c>
      <c r="V218" s="1">
        <f>(-T218)*E218/U218</f>
        <v>3.9456908962514898</v>
      </c>
      <c r="W218" s="1">
        <f>V218*3600*24/1000</f>
        <v>340.90769343612874</v>
      </c>
      <c r="X218" s="1">
        <v>2.3999999999999998E-3</v>
      </c>
      <c r="Y218" s="1">
        <f>X218*E218</f>
        <v>866.81588355482256</v>
      </c>
      <c r="Z218" s="1">
        <v>8114000</v>
      </c>
      <c r="AA218" s="1">
        <v>0.1</v>
      </c>
      <c r="AB218" s="1">
        <v>11.8</v>
      </c>
      <c r="AC218" s="1">
        <v>-0.22398666666666756</v>
      </c>
      <c r="AD218" s="1">
        <v>1.161</v>
      </c>
      <c r="AE218" s="1">
        <v>1.013E-3</v>
      </c>
      <c r="AF218" s="1">
        <v>1.1123647923070976</v>
      </c>
      <c r="AG218" s="1">
        <v>0.90982170304118037</v>
      </c>
      <c r="AH218" s="1">
        <v>999.84236110284132</v>
      </c>
      <c r="AI218" s="1">
        <v>2.4500000000000002</v>
      </c>
      <c r="AJ218" s="1">
        <v>28.356481481481481</v>
      </c>
      <c r="AK218" s="1">
        <v>6.7000000000000004E-2</v>
      </c>
      <c r="AL218" s="1">
        <v>200</v>
      </c>
      <c r="AM218" s="1">
        <v>30</v>
      </c>
      <c r="AN218" s="1">
        <f>((AA218*(AB218-AC218))/((AA218+(AK218*(1+(AL218/AM218))))*AH218*AI218))</f>
        <v>7.998680229361389E-4</v>
      </c>
      <c r="AO218" s="1">
        <f>((86400*AD218*AE218*(AF218-AG218))/AM218)/((AA218+(AK218*(1+(AL218/AM218))))*AH218*AI218)</f>
        <v>4.5637456450321306E-4</v>
      </c>
      <c r="AP218" s="1">
        <f>AN218+AO218</f>
        <v>1.256242587439352E-3</v>
      </c>
      <c r="AQ218" s="1">
        <f>AP218*Z218</f>
        <v>10193.152354482902</v>
      </c>
      <c r="AR218" s="1">
        <v>388000</v>
      </c>
      <c r="AS218" s="1">
        <v>100</v>
      </c>
      <c r="AT218" s="1">
        <v>5</v>
      </c>
      <c r="AU218" s="1">
        <f>((AA218*(AB218-AC218))/((AA218+(AK218*(1+(AS218/AT218))))*AH218*AI218))</f>
        <v>3.2571489277271215E-4</v>
      </c>
      <c r="AV218" s="1">
        <f>((86400*AD218*AE218*(AF218-AG218))/AT218)/((AA218+(AK218*(1+(AS218/AT218))))*AH218*AI218)</f>
        <v>1.1150438928339949E-3</v>
      </c>
      <c r="AW218" s="1">
        <f>AU218+AV218</f>
        <v>1.4407587856067072E-3</v>
      </c>
      <c r="AX218" s="1">
        <f>AW218*AR218</f>
        <v>559.01440881540236</v>
      </c>
      <c r="AY218" s="1">
        <v>392000</v>
      </c>
      <c r="AZ218" s="1">
        <v>2.3999999999999998E-3</v>
      </c>
      <c r="BA218" s="1">
        <v>0.1</v>
      </c>
      <c r="BB218" s="1">
        <f>AY218*AZ218*BA218</f>
        <v>94.08</v>
      </c>
      <c r="BC218" s="1">
        <v>30000</v>
      </c>
      <c r="BD218" s="1">
        <f>BC218*W218/E218</f>
        <v>28.316686845585323</v>
      </c>
      <c r="BE218" s="1">
        <f>9325000-E218</f>
        <v>8963826.7151854914</v>
      </c>
      <c r="BF218" s="1">
        <f>AZ218*BE218</f>
        <v>21513.184116445176</v>
      </c>
      <c r="BG218" s="1">
        <f>AVERAGE(BF216:BF218)</f>
        <v>16731.677458538779</v>
      </c>
      <c r="BH218" s="1">
        <f>IF((BD218+BB218+AX218+AQ218)&lt;BG218,BD218+BB218+AX218+AQ218,BG218)</f>
        <v>10874.563450143889</v>
      </c>
      <c r="BI218" s="11">
        <v>7112.5388999999996</v>
      </c>
      <c r="BJ218" s="1">
        <v>26876.251052228887</v>
      </c>
      <c r="BK218" s="1">
        <v>15176.119989188273</v>
      </c>
    </row>
    <row r="219" spans="1:63">
      <c r="A219" s="8">
        <v>40031</v>
      </c>
      <c r="B219" s="7" t="s">
        <v>275</v>
      </c>
      <c r="C219" s="1">
        <v>22.287144155555552</v>
      </c>
      <c r="D219" s="1">
        <f>1*C219-19.06222222</f>
        <v>3.2249219355555532</v>
      </c>
      <c r="E219" s="1">
        <f>-9018.7*D219^3 + 50694*D219^2 + 41936*D219-0.0000001</f>
        <v>359980.67563815194</v>
      </c>
      <c r="F219" s="1">
        <f>C219-C220</f>
        <v>4.0070067460327152E-3</v>
      </c>
      <c r="G219" s="1">
        <f>-2254.7*D219^4 + 16898*D219^3 + 20968*D219^2 + 0.8449*D219-0.0000003</f>
        <v>540950.24409046734</v>
      </c>
      <c r="H219" s="1">
        <f>G219-G218</f>
        <v>-4941.9795580704231</v>
      </c>
      <c r="I219" s="1">
        <v>1028.5374999999999</v>
      </c>
      <c r="J219" s="9">
        <v>1.2999999999999999E-3</v>
      </c>
      <c r="K219" s="1">
        <v>1.1679999999999999</v>
      </c>
      <c r="L219" s="9">
        <v>2453000</v>
      </c>
      <c r="M219" s="1">
        <v>1.0416666666666663</v>
      </c>
      <c r="N219" s="1">
        <v>8.6256003663561955</v>
      </c>
      <c r="O219" s="10">
        <v>7.020833333333333</v>
      </c>
      <c r="P219" s="1">
        <f>AVERAGE(Q219:Q220)</f>
        <v>9.9593375000000002</v>
      </c>
      <c r="Q219" s="1">
        <f>1.158*O219+2.676</f>
        <v>10.806125</v>
      </c>
      <c r="R219" s="1">
        <f>EXP(2.3026*(((7.5*P219)/(P219+237.3)+0.7858)))</f>
        <v>12.243311391017198</v>
      </c>
      <c r="S219" s="1">
        <f>((0.622/I219)*J219*K219*L219*M219*(N219-R219))</f>
        <v>-8.4882202071890376</v>
      </c>
      <c r="T219" s="1">
        <f>IF(S219&lt;0,S219,0)</f>
        <v>-8.4882202071890376</v>
      </c>
      <c r="U219" s="9">
        <v>2258000</v>
      </c>
      <c r="V219" s="1">
        <f>(-T219)*E219/U219</f>
        <v>1.3532308437330929</v>
      </c>
      <c r="W219" s="1">
        <f>V219*3600*24/1000</f>
        <v>116.91914489853922</v>
      </c>
      <c r="X219" s="1">
        <v>0</v>
      </c>
      <c r="Y219" s="1">
        <f>X219*E219</f>
        <v>0</v>
      </c>
      <c r="Z219" s="1">
        <v>8114000</v>
      </c>
      <c r="AA219" s="1">
        <v>0.1</v>
      </c>
      <c r="AB219" s="1">
        <v>11.6</v>
      </c>
      <c r="AC219" s="1">
        <v>-0.72481666666666689</v>
      </c>
      <c r="AD219" s="1">
        <v>1.161</v>
      </c>
      <c r="AE219" s="1">
        <v>1.013E-3</v>
      </c>
      <c r="AF219" s="1">
        <v>1.0032925340315075</v>
      </c>
      <c r="AG219" s="1">
        <v>0.86241354071124998</v>
      </c>
      <c r="AH219" s="1">
        <v>999.92874241676327</v>
      </c>
      <c r="AI219" s="1">
        <v>2.4500000000000002</v>
      </c>
      <c r="AJ219" s="1">
        <v>28.356481481481481</v>
      </c>
      <c r="AK219" s="1">
        <v>6.7000000000000004E-2</v>
      </c>
      <c r="AL219" s="1">
        <v>200</v>
      </c>
      <c r="AM219" s="1">
        <v>30</v>
      </c>
      <c r="AN219" s="1">
        <f>((AA219*(AB219-AC219))/((AA219+(AK219*(1+(AL219/AM219))))*AH219*AI219))</f>
        <v>8.1980921854149687E-4</v>
      </c>
      <c r="AO219" s="1">
        <f>((86400*AD219*AE219*(AF219-AG219))/AM219)/((AA219+(AK219*(1+(AL219/AM219))))*AH219*AI219)</f>
        <v>3.1740423875578568E-4</v>
      </c>
      <c r="AP219" s="1">
        <f>AN219+AO219</f>
        <v>1.1372134572972825E-3</v>
      </c>
      <c r="AQ219" s="1">
        <f>AP219*Z219</f>
        <v>9227.3499925101496</v>
      </c>
      <c r="AR219" s="1">
        <v>388000</v>
      </c>
      <c r="AS219" s="1">
        <v>100</v>
      </c>
      <c r="AT219" s="1">
        <v>5</v>
      </c>
      <c r="AU219" s="1">
        <f>((AA219*(AB219-AC219))/((AA219+(AK219*(1+(AS219/AT219))))*AH219*AI219))</f>
        <v>3.3383516286991725E-4</v>
      </c>
      <c r="AV219" s="1">
        <f>((86400*AD219*AE219*(AF219-AG219))/AT219)/((AA219+(AK219*(1+(AS219/AT219))))*AH219*AI219)</f>
        <v>7.7550259263357857E-4</v>
      </c>
      <c r="AW219" s="1">
        <f>AU219+AV219</f>
        <v>1.1093377555034959E-3</v>
      </c>
      <c r="AX219" s="1">
        <f>AW219*AR219</f>
        <v>430.42304913535639</v>
      </c>
      <c r="AY219" s="1">
        <v>392000</v>
      </c>
      <c r="AZ219" s="1">
        <v>0</v>
      </c>
      <c r="BA219" s="1">
        <v>0.1</v>
      </c>
      <c r="BB219" s="1">
        <f>AY219*AZ219*BA219</f>
        <v>0</v>
      </c>
      <c r="BC219" s="1">
        <v>30000</v>
      </c>
      <c r="BD219" s="1">
        <f>BC219*W219/E219</f>
        <v>9.7437851094038912</v>
      </c>
      <c r="BE219" s="1">
        <f>9325000-E219</f>
        <v>8965019.3243618477</v>
      </c>
      <c r="BF219" s="1">
        <f>AZ219*BE219</f>
        <v>0</v>
      </c>
      <c r="BG219" s="1">
        <f>AVERAGE(BF217:BF219)</f>
        <v>7171.0613721483924</v>
      </c>
      <c r="BH219" s="1">
        <f>IF((BD219+BB219+AX219+AQ219)&lt;BG219,BD219+BB219+AX219+AQ219,BG219)</f>
        <v>7171.0613721483924</v>
      </c>
      <c r="BI219" s="11">
        <v>5752.5273000000079</v>
      </c>
      <c r="BJ219" s="1">
        <v>24230.188448258847</v>
      </c>
      <c r="BK219" s="1">
        <v>13652.600735086957</v>
      </c>
    </row>
    <row r="220" spans="1:63">
      <c r="A220" s="8">
        <v>40032</v>
      </c>
      <c r="B220" s="7" t="s">
        <v>276</v>
      </c>
      <c r="C220" s="1">
        <v>22.283137148809519</v>
      </c>
      <c r="D220" s="1">
        <f>1*C220-19.06222222</f>
        <v>3.2209149288095205</v>
      </c>
      <c r="E220" s="1">
        <f>-9018.7*D220^3 + 50694*D220^2 + 41936*D220-0.0000001</f>
        <v>359629.40536372014</v>
      </c>
      <c r="F220" s="1">
        <f>C220-C221</f>
        <v>5.7429063852723061E-3</v>
      </c>
      <c r="G220" s="1">
        <f>-2254.7*D220^4 + 16898*D220^3 + 20968*D220^2 + 0.8449*D220-0.0000003</f>
        <v>539508.51250326505</v>
      </c>
      <c r="H220" s="1">
        <f>G220-G219</f>
        <v>-1441.7315872022882</v>
      </c>
      <c r="I220" s="1">
        <v>1028.8458333333333</v>
      </c>
      <c r="J220" s="9">
        <v>1.2999999999999999E-3</v>
      </c>
      <c r="K220" s="1">
        <v>1.1679999999999999</v>
      </c>
      <c r="L220" s="9">
        <v>2453000</v>
      </c>
      <c r="M220" s="1">
        <v>0.75833333333333341</v>
      </c>
      <c r="N220" s="1">
        <v>8.0121803199920745</v>
      </c>
      <c r="O220" s="10">
        <v>5.5583333333333336</v>
      </c>
      <c r="P220" s="1">
        <f>AVERAGE(Q220:Q221)</f>
        <v>9.7663374999999988</v>
      </c>
      <c r="Q220" s="1">
        <f>1.158*O220+2.676</f>
        <v>9.1125499999999988</v>
      </c>
      <c r="R220" s="1">
        <f>EXP(2.3026*(((7.5*P220)/(P220+237.3)+0.7858)))</f>
        <v>12.085819187433438</v>
      </c>
      <c r="S220" s="1">
        <f>((0.622/I220)*J220*K220*L220*M220*(N220-R220))</f>
        <v>-6.9561108933770042</v>
      </c>
      <c r="T220" s="1">
        <f>IF(S220&lt;0,S220,0)</f>
        <v>-6.9561108933770042</v>
      </c>
      <c r="U220" s="9">
        <v>2258000</v>
      </c>
      <c r="V220" s="1">
        <f>(-T220)*E220/U220</f>
        <v>1.1078928362397114</v>
      </c>
      <c r="W220" s="1">
        <f>V220*3600*24/1000</f>
        <v>95.72194105111106</v>
      </c>
      <c r="X220" s="1">
        <v>0</v>
      </c>
      <c r="Y220" s="1">
        <f>X220*E220</f>
        <v>0</v>
      </c>
      <c r="Z220" s="1">
        <v>8114000</v>
      </c>
      <c r="AA220" s="1">
        <v>0.1</v>
      </c>
      <c r="AB220" s="1">
        <v>12.43</v>
      </c>
      <c r="AC220" s="1">
        <v>-0.9409533333333332</v>
      </c>
      <c r="AD220" s="1">
        <v>1.161</v>
      </c>
      <c r="AE220" s="1">
        <v>1.013E-3</v>
      </c>
      <c r="AF220" s="1">
        <v>0.9068984922746699</v>
      </c>
      <c r="AG220" s="1">
        <v>0.8010936681759584</v>
      </c>
      <c r="AH220" s="1">
        <v>999.98059317523405</v>
      </c>
      <c r="AI220" s="1">
        <v>2.4500000000000002</v>
      </c>
      <c r="AJ220" s="1">
        <v>28.356481481481481</v>
      </c>
      <c r="AK220" s="1">
        <v>6.7000000000000004E-2</v>
      </c>
      <c r="AL220" s="1">
        <v>200</v>
      </c>
      <c r="AM220" s="1">
        <v>30</v>
      </c>
      <c r="AN220" s="1">
        <f>((AA220*(AB220-AC220))/((AA220+(AK220*(1+(AL220/AM220))))*AH220*AI220))</f>
        <v>8.8934892257652048E-4</v>
      </c>
      <c r="AO220" s="1">
        <f>((86400*AD220*AE220*(AF220-AG220))/AM220)/((AA220+(AK220*(1+(AL220/AM220))))*AH220*AI220)</f>
        <v>2.3836881230965141E-4</v>
      </c>
      <c r="AP220" s="1">
        <f>AN220+AO220</f>
        <v>1.127717734886172E-3</v>
      </c>
      <c r="AQ220" s="1">
        <f>AP220*Z220</f>
        <v>9150.3017008663992</v>
      </c>
      <c r="AR220" s="1">
        <v>388000</v>
      </c>
      <c r="AS220" s="1">
        <v>100</v>
      </c>
      <c r="AT220" s="1">
        <v>5</v>
      </c>
      <c r="AU220" s="1">
        <f>((AA220*(AB220-AC220))/((AA220+(AK220*(1+(AS220/AT220))))*AH220*AI220))</f>
        <v>3.6215248096955848E-4</v>
      </c>
      <c r="AV220" s="1">
        <f>((86400*AD220*AE220*(AF220-AG220))/AT220)/((AA220+(AK220*(1+(AS220/AT220))))*AH220*AI220)</f>
        <v>5.8239812005583032E-4</v>
      </c>
      <c r="AW220" s="1">
        <f>AU220+AV220</f>
        <v>9.445506010253888E-4</v>
      </c>
      <c r="AX220" s="1">
        <f>AW220*AR220</f>
        <v>366.48563319785086</v>
      </c>
      <c r="AY220" s="1">
        <v>392000</v>
      </c>
      <c r="AZ220" s="1">
        <v>0</v>
      </c>
      <c r="BA220" s="1">
        <v>0.1</v>
      </c>
      <c r="BB220" s="1">
        <f>AY220*AZ220*BA220</f>
        <v>0</v>
      </c>
      <c r="BC220" s="1">
        <v>30000</v>
      </c>
      <c r="BD220" s="1">
        <f>BC220*W220/E220</f>
        <v>7.985048465736579</v>
      </c>
      <c r="BE220" s="1">
        <f>9325000-E220</f>
        <v>8965370.5946362801</v>
      </c>
      <c r="BF220" s="1">
        <f>AZ220*BE220</f>
        <v>0</v>
      </c>
      <c r="BG220" s="1">
        <f>AVERAGE(BF218:BF220)</f>
        <v>7171.0613721483924</v>
      </c>
      <c r="BH220" s="1">
        <f>IF((BD220+BB220+AX220+AQ220)&lt;BG220,BD220+BB220+AX220+AQ220,BG220)</f>
        <v>7171.0613721483924</v>
      </c>
      <c r="BI220" s="11">
        <v>5123.2554000000018</v>
      </c>
      <c r="BJ220" s="1">
        <v>19543.042790307845</v>
      </c>
      <c r="BK220" s="1">
        <v>13073.777744156663</v>
      </c>
    </row>
    <row r="221" spans="1:63">
      <c r="A221" s="8">
        <v>40033</v>
      </c>
      <c r="B221" s="7" t="s">
        <v>277</v>
      </c>
      <c r="C221" s="1">
        <v>22.277394242424247</v>
      </c>
      <c r="D221" s="1">
        <f>1*C221-19.06222222</f>
        <v>3.2151720224242482</v>
      </c>
      <c r="E221" s="1">
        <f>-9018.7*D221^3 + 50694*D221^2 + 41936*D221-0.0000001</f>
        <v>359123.91902758216</v>
      </c>
      <c r="F221" s="1">
        <f>C221-C222</f>
        <v>-2.7139686147183539E-2</v>
      </c>
      <c r="G221" s="1">
        <f>-2254.7*D221^4 + 16898*D221^3 + 20968*D221^2 + 0.8449*D221-0.0000003</f>
        <v>537444.65911330085</v>
      </c>
      <c r="H221" s="1">
        <f>G221-G220</f>
        <v>-2063.8533899642061</v>
      </c>
      <c r="I221" s="1">
        <v>1028.6166666666666</v>
      </c>
      <c r="J221" s="9">
        <v>1.2999999999999999E-3</v>
      </c>
      <c r="K221" s="1">
        <v>1.1679999999999999</v>
      </c>
      <c r="L221" s="9">
        <v>2453000</v>
      </c>
      <c r="M221" s="1">
        <v>1.5791666666666666</v>
      </c>
      <c r="N221" s="1">
        <v>8.3157369180473939</v>
      </c>
      <c r="O221" s="10">
        <v>6.6875000000000009</v>
      </c>
      <c r="P221" s="1">
        <f>AVERAGE(Q221:Q222)</f>
        <v>10.555225</v>
      </c>
      <c r="Q221" s="1">
        <f>1.158*O221+2.676</f>
        <v>10.420125000000001</v>
      </c>
      <c r="R221" s="1">
        <f>EXP(2.3026*(((7.5*P221)/(P221+237.3)+0.7858)))</f>
        <v>12.741015466847303</v>
      </c>
      <c r="S221" s="1">
        <f>((0.622/I221)*J221*K221*L221*M221*(N221-R221))</f>
        <v>-15.739435487737399</v>
      </c>
      <c r="T221" s="1">
        <f>IF(S221&lt;0,S221,0)</f>
        <v>-15.739435487737399</v>
      </c>
      <c r="U221" s="9">
        <v>2258000</v>
      </c>
      <c r="V221" s="1">
        <f>(-T221)*E221/U221</f>
        <v>2.5032806712303186</v>
      </c>
      <c r="W221" s="1">
        <f>V221*3600*24/1000</f>
        <v>216.28344999429953</v>
      </c>
      <c r="X221" s="1">
        <v>0</v>
      </c>
      <c r="Y221" s="1">
        <f>X221*E221</f>
        <v>0</v>
      </c>
      <c r="Z221" s="1">
        <v>8114000</v>
      </c>
      <c r="AA221" s="1">
        <v>0.1</v>
      </c>
      <c r="AB221" s="1">
        <v>10.9</v>
      </c>
      <c r="AC221" s="1">
        <v>-0.13187999999999919</v>
      </c>
      <c r="AD221" s="1">
        <v>1.161</v>
      </c>
      <c r="AE221" s="1">
        <v>1.013E-3</v>
      </c>
      <c r="AF221" s="1">
        <v>0.98056241772291175</v>
      </c>
      <c r="AG221" s="1">
        <v>0.83143521669421905</v>
      </c>
      <c r="AH221" s="1">
        <v>999.94334973372008</v>
      </c>
      <c r="AI221" s="1">
        <v>2.4500000000000002</v>
      </c>
      <c r="AJ221" s="1">
        <v>28.356481481481481</v>
      </c>
      <c r="AK221" s="1">
        <v>6.7000000000000004E-2</v>
      </c>
      <c r="AL221" s="1">
        <v>200</v>
      </c>
      <c r="AM221" s="1">
        <v>30</v>
      </c>
      <c r="AN221" s="1">
        <f>((AA221*(AB221-AC221))/((AA221+(AK221*(1+(AL221/AM221))))*AH221*AI221))</f>
        <v>7.3379629489379091E-4</v>
      </c>
      <c r="AO221" s="1">
        <f>((86400*AD221*AE221*(AF221-AG221))/AM221)/((AA221+(AK221*(1+(AL221/AM221))))*AH221*AI221)</f>
        <v>3.3598276896073186E-4</v>
      </c>
      <c r="AP221" s="1">
        <f>AN221+AO221</f>
        <v>1.0697790638545227E-3</v>
      </c>
      <c r="AQ221" s="1">
        <f>AP221*Z221</f>
        <v>8680.1873241155972</v>
      </c>
      <c r="AR221" s="1">
        <v>388000</v>
      </c>
      <c r="AS221" s="1">
        <v>100</v>
      </c>
      <c r="AT221" s="1">
        <v>5</v>
      </c>
      <c r="AU221" s="1">
        <f>((AA221*(AB221-AC221))/((AA221+(AK221*(1+(AS221/AT221))))*AH221*AI221))</f>
        <v>2.9880977193087125E-4</v>
      </c>
      <c r="AV221" s="1">
        <f>((86400*AD221*AE221*(AF221-AG221))/AT221)/((AA221+(AK221*(1+(AS221/AT221))))*AH221*AI221)</f>
        <v>8.2089486085827124E-4</v>
      </c>
      <c r="AW221" s="1">
        <f>AU221+AV221</f>
        <v>1.1197046327891425E-3</v>
      </c>
      <c r="AX221" s="1">
        <f>AW221*AR221</f>
        <v>434.44539752218731</v>
      </c>
      <c r="AY221" s="1">
        <v>392000</v>
      </c>
      <c r="AZ221" s="1">
        <v>0</v>
      </c>
      <c r="BA221" s="1">
        <v>0.1</v>
      </c>
      <c r="BB221" s="1">
        <f>AY221*AZ221*BA221</f>
        <v>0</v>
      </c>
      <c r="BC221" s="1">
        <v>30000</v>
      </c>
      <c r="BD221" s="1">
        <f>BC221*W221/E221</f>
        <v>18.067589364134342</v>
      </c>
      <c r="BE221" s="1">
        <f>9325000-E221</f>
        <v>8965876.0809724182</v>
      </c>
      <c r="BF221" s="1">
        <f>AZ221*BE221</f>
        <v>0</v>
      </c>
      <c r="BG221" s="1">
        <f>AVERAGE(BF219:BF221)</f>
        <v>0</v>
      </c>
      <c r="BH221" s="1">
        <f>IF((BD221+BB221+AX221+AQ221)&lt;BG221,BD221+BB221+AX221+AQ221,BG221)</f>
        <v>0</v>
      </c>
      <c r="BI221" s="11">
        <v>4602.8258999999971</v>
      </c>
      <c r="BJ221" s="1">
        <v>19500.153943908579</v>
      </c>
      <c r="BK221" s="1">
        <v>13049.758103938673</v>
      </c>
    </row>
    <row r="222" spans="1:63">
      <c r="A222" s="8">
        <v>40034</v>
      </c>
      <c r="B222" s="7" t="s">
        <v>278</v>
      </c>
      <c r="C222" s="1">
        <v>22.304533928571431</v>
      </c>
      <c r="D222" s="1">
        <f>1*C222-19.06222222</f>
        <v>3.2423117085714317</v>
      </c>
      <c r="E222" s="1">
        <f>-9018.7*D222^3 + 50694*D222^2 + 41936*D222-0.0000001</f>
        <v>361491.48458075809</v>
      </c>
      <c r="F222" s="1">
        <f>C222-C223</f>
        <v>-6.6468880952363918E-3</v>
      </c>
      <c r="G222" s="1">
        <f>-2254.7*D222^4 + 16898*D222^3 + 20968*D222^2 + 0.8449*D222-0.0000003</f>
        <v>547223.35078608571</v>
      </c>
      <c r="H222" s="1">
        <f>G222-G221</f>
        <v>9778.6916727848584</v>
      </c>
      <c r="I222" s="1">
        <v>1031.1291666666664</v>
      </c>
      <c r="J222" s="9">
        <v>1.2999999999999999E-3</v>
      </c>
      <c r="K222" s="1">
        <v>1.1679999999999999</v>
      </c>
      <c r="L222" s="9">
        <v>2453000</v>
      </c>
      <c r="M222" s="1">
        <v>2.4541666666666671</v>
      </c>
      <c r="N222" s="1">
        <v>8.2592689397153105</v>
      </c>
      <c r="O222" s="10">
        <v>6.9208333333333334</v>
      </c>
      <c r="P222" s="1">
        <f>AVERAGE(Q222:Q223)</f>
        <v>12.900174999999997</v>
      </c>
      <c r="Q222" s="1">
        <f>1.158*O222+2.676</f>
        <v>10.690325</v>
      </c>
      <c r="R222" s="1">
        <f>EXP(2.3026*(((7.5*P222)/(P222+237.3)+0.7858)))</f>
        <v>14.876583820530609</v>
      </c>
      <c r="S222" s="1">
        <f>((0.622/I222)*J222*K222*L222*M222*(N222-R222))</f>
        <v>-36.487735436073876</v>
      </c>
      <c r="T222" s="1">
        <f>IF(S222&lt;0,S222,0)</f>
        <v>-36.487735436073876</v>
      </c>
      <c r="U222" s="9">
        <v>2258000</v>
      </c>
      <c r="V222" s="1">
        <f>(-T222)*E222/U222</f>
        <v>5.8414551159328081</v>
      </c>
      <c r="W222" s="1">
        <f>V222*3600*24/1000</f>
        <v>504.7017220165946</v>
      </c>
      <c r="X222" s="1">
        <v>0</v>
      </c>
      <c r="Y222" s="1">
        <f>X222*E222</f>
        <v>0</v>
      </c>
      <c r="Z222" s="1">
        <v>8114000</v>
      </c>
      <c r="AA222" s="1">
        <v>0.1</v>
      </c>
      <c r="AB222" s="1">
        <v>6.4</v>
      </c>
      <c r="AC222" s="1">
        <v>0.18787666666666694</v>
      </c>
      <c r="AD222" s="1">
        <v>1.161</v>
      </c>
      <c r="AE222" s="1">
        <v>1.013E-3</v>
      </c>
      <c r="AF222" s="1">
        <v>0.99642526793704311</v>
      </c>
      <c r="AG222" s="1">
        <v>0.82578744080282451</v>
      </c>
      <c r="AH222" s="1">
        <v>999.93329523198554</v>
      </c>
      <c r="AI222" s="1">
        <v>2.4500000000000002</v>
      </c>
      <c r="AJ222" s="1">
        <v>28.356481481481481</v>
      </c>
      <c r="AK222" s="1">
        <v>6.7000000000000004E-2</v>
      </c>
      <c r="AL222" s="1">
        <v>200</v>
      </c>
      <c r="AM222" s="1">
        <v>30</v>
      </c>
      <c r="AN222" s="1">
        <f>((AA222*(AB222-AC222))/((AA222+(AK222*(1+(AL222/AM222))))*AH222*AI222))</f>
        <v>4.1320961805731192E-4</v>
      </c>
      <c r="AO222" s="1">
        <f>((86400*AD222*AE222*(AF222-AG222))/AM222)/((AA222+(AK222*(1+(AL222/AM222))))*AH222*AI222)</f>
        <v>3.8444995769602023E-4</v>
      </c>
      <c r="AP222" s="1">
        <f>AN222+AO222</f>
        <v>7.976595757533322E-4</v>
      </c>
      <c r="AQ222" s="1">
        <f>AP222*Z222</f>
        <v>6472.2097976625373</v>
      </c>
      <c r="AR222" s="1">
        <v>388000</v>
      </c>
      <c r="AS222" s="1">
        <v>100</v>
      </c>
      <c r="AT222" s="1">
        <v>5</v>
      </c>
      <c r="AU222" s="1">
        <f>((AA222*(AB222-AC222))/((AA222+(AK222*(1+(AS222/AT222))))*AH222*AI222))</f>
        <v>1.6826341668735041E-4</v>
      </c>
      <c r="AV222" s="1">
        <f>((86400*AD222*AE222*(AF222-AG222))/AT222)/((AA222+(AK222*(1+(AS222/AT222))))*AH222*AI222)</f>
        <v>9.3931303532630806E-4</v>
      </c>
      <c r="AW222" s="1">
        <f>AU222+AV222</f>
        <v>1.1075764520136586E-3</v>
      </c>
      <c r="AX222" s="1">
        <f>AW222*AR222</f>
        <v>429.73966338129952</v>
      </c>
      <c r="AY222" s="1">
        <v>392000</v>
      </c>
      <c r="AZ222" s="1">
        <v>0</v>
      </c>
      <c r="BA222" s="1">
        <v>0.1</v>
      </c>
      <c r="BB222" s="1">
        <f>AY222*AZ222*BA222</f>
        <v>0</v>
      </c>
      <c r="BC222" s="1">
        <v>30000</v>
      </c>
      <c r="BD222" s="1">
        <f>BC222*W222/E222</f>
        <v>41.884946966476306</v>
      </c>
      <c r="BE222" s="1">
        <f>9325000-E222</f>
        <v>8963508.515419241</v>
      </c>
      <c r="BF222" s="1">
        <f>AZ222*BE222</f>
        <v>0</v>
      </c>
      <c r="BG222" s="1">
        <f>AVERAGE(BF220:BF222)</f>
        <v>0</v>
      </c>
      <c r="BH222" s="1">
        <f>IF((BD222+BB222+AX222+AQ222)&lt;BG222,BD222+BB222+AX222+AQ222,BG222)</f>
        <v>0</v>
      </c>
      <c r="BI222" s="11">
        <v>4148.855999999997</v>
      </c>
      <c r="BJ222" s="1">
        <v>6915.2207091372184</v>
      </c>
      <c r="BK222" s="1">
        <v>13049.758103938673</v>
      </c>
    </row>
    <row r="223" spans="1:63">
      <c r="A223" s="8">
        <v>40035</v>
      </c>
      <c r="B223" s="7" t="s">
        <v>279</v>
      </c>
      <c r="C223" s="1">
        <v>22.311180816666667</v>
      </c>
      <c r="D223" s="1">
        <f>1*C223-19.06222222</f>
        <v>3.2489585966666681</v>
      </c>
      <c r="E223" s="1">
        <f>-9018.7*D223^3 + 50694*D223^2 + 41936*D223-0.0000001</f>
        <v>362063.05984606652</v>
      </c>
      <c r="F223" s="1">
        <f>C223-C224</f>
        <v>1.021289523809088E-2</v>
      </c>
      <c r="G223" s="1">
        <f>-2254.7*D223^4 + 16898*D223^3 + 20968*D223^2 + 0.8449*D223-0.0000003</f>
        <v>549628.02853694139</v>
      </c>
      <c r="H223" s="1">
        <f>G223-G222</f>
        <v>2404.6777508556843</v>
      </c>
      <c r="I223" s="1">
        <v>1032.3166666666666</v>
      </c>
      <c r="J223" s="9">
        <v>1.2999999999999999E-3</v>
      </c>
      <c r="K223" s="1">
        <v>1.1679999999999999</v>
      </c>
      <c r="L223" s="9">
        <v>2453000</v>
      </c>
      <c r="M223" s="1">
        <v>3.9083333333333337</v>
      </c>
      <c r="N223" s="1">
        <v>9.1500212099099496</v>
      </c>
      <c r="O223" s="10">
        <v>10.737499999999997</v>
      </c>
      <c r="P223" s="1">
        <f>AVERAGE(Q223:Q224)</f>
        <v>14.617875</v>
      </c>
      <c r="Q223" s="1">
        <f>1.158*O223+2.676</f>
        <v>15.110024999999997</v>
      </c>
      <c r="R223" s="1">
        <f>EXP(2.3026*(((7.5*P223)/(P223+237.3)+0.7858)))</f>
        <v>16.634338547732327</v>
      </c>
      <c r="S223" s="1">
        <f>((0.622/I223)*J223*K223*L223*M223*(N223-R223))</f>
        <v>-65.64550279858264</v>
      </c>
      <c r="T223" s="1">
        <f>IF(S223&lt;0,S223,0)</f>
        <v>-65.64550279858264</v>
      </c>
      <c r="U223" s="9">
        <v>2258000</v>
      </c>
      <c r="V223" s="1">
        <f>(-T223)*E223/U223</f>
        <v>10.526045885025843</v>
      </c>
      <c r="W223" s="1">
        <f>V223*3600*24/1000</f>
        <v>909.45036446623283</v>
      </c>
      <c r="X223" s="1">
        <v>0</v>
      </c>
      <c r="Y223" s="1">
        <f>X223*E223</f>
        <v>0</v>
      </c>
      <c r="Z223" s="1">
        <v>8114000</v>
      </c>
      <c r="AA223" s="1">
        <v>0.1</v>
      </c>
      <c r="AB223" s="1">
        <v>9.1</v>
      </c>
      <c r="AC223" s="1">
        <v>1.6385566666666656</v>
      </c>
      <c r="AD223" s="1">
        <v>1.161</v>
      </c>
      <c r="AE223" s="1">
        <v>1.013E-3</v>
      </c>
      <c r="AF223" s="1">
        <v>1.2899836892610059</v>
      </c>
      <c r="AG223" s="1">
        <v>0.91481343296759676</v>
      </c>
      <c r="AH223" s="1">
        <v>999.65969783876699</v>
      </c>
      <c r="AI223" s="1">
        <v>2.4500000000000002</v>
      </c>
      <c r="AJ223" s="1">
        <v>28.356481481481481</v>
      </c>
      <c r="AK223" s="1">
        <v>6.7000000000000004E-2</v>
      </c>
      <c r="AL223" s="1">
        <v>200</v>
      </c>
      <c r="AM223" s="1">
        <v>30</v>
      </c>
      <c r="AN223" s="1">
        <f>((AA223*(AB223-AC223))/((AA223+(AK223*(1+(AL223/AM223))))*AH223*AI223))</f>
        <v>4.9644603152654591E-4</v>
      </c>
      <c r="AO223" s="1">
        <f>((86400*AD223*AE223*(AF223-AG223))/AM223)/((AA223+(AK223*(1+(AL223/AM223))))*AH223*AI223)</f>
        <v>8.4549637741871287E-4</v>
      </c>
      <c r="AP223" s="1">
        <f>AN223+AO223</f>
        <v>1.3419424089452588E-3</v>
      </c>
      <c r="AQ223" s="1">
        <f>AP223*Z223</f>
        <v>10888.520706181829</v>
      </c>
      <c r="AR223" s="1">
        <v>388000</v>
      </c>
      <c r="AS223" s="1">
        <v>100</v>
      </c>
      <c r="AT223" s="1">
        <v>5</v>
      </c>
      <c r="AU223" s="1">
        <f>((AA223*(AB223-AC223))/((AA223+(AK223*(1+(AS223/AT223))))*AH223*AI223))</f>
        <v>2.0215818271187148E-4</v>
      </c>
      <c r="AV223" s="1">
        <f>((86400*AD223*AE223*(AF223-AG223))/AT223)/((AA223+(AK223*(1+(AS223/AT223))))*AH223*AI223)</f>
        <v>2.0657715074025884E-3</v>
      </c>
      <c r="AW223" s="1">
        <f>AU223+AV223</f>
        <v>2.2679296901144596E-3</v>
      </c>
      <c r="AX223" s="1">
        <f>AW223*AR223</f>
        <v>879.95671976441031</v>
      </c>
      <c r="AY223" s="1">
        <v>392000</v>
      </c>
      <c r="AZ223" s="1">
        <v>0</v>
      </c>
      <c r="BA223" s="1">
        <v>0.1</v>
      </c>
      <c r="BB223" s="1">
        <f>AY223*AZ223*BA223</f>
        <v>0</v>
      </c>
      <c r="BC223" s="1">
        <v>30000</v>
      </c>
      <c r="BD223" s="1">
        <f>BC223*W223/E223</f>
        <v>75.355687889249864</v>
      </c>
      <c r="BE223" s="1">
        <f>9325000-E223</f>
        <v>8962936.9401539341</v>
      </c>
      <c r="BF223" s="1">
        <f>AZ223*BE223</f>
        <v>0</v>
      </c>
      <c r="BG223" s="1">
        <f>AVERAGE(BF221:BF223)</f>
        <v>0</v>
      </c>
      <c r="BH223" s="1">
        <f>IF((BD223+BB223+AX223+AQ223)&lt;BG223,BD223+BB223+AX223+AQ223,BG223)</f>
        <v>0</v>
      </c>
      <c r="BI223" s="11">
        <v>3792.4055999999987</v>
      </c>
      <c r="BJ223" s="1">
        <v>13528.035588616756</v>
      </c>
      <c r="BK223" s="1">
        <v>13049.758103938673</v>
      </c>
    </row>
    <row r="224" spans="1:63">
      <c r="A224" s="8">
        <v>40036</v>
      </c>
      <c r="B224" s="7" t="s">
        <v>280</v>
      </c>
      <c r="C224" s="1">
        <v>22.300967921428576</v>
      </c>
      <c r="D224" s="1">
        <f>1*C224-19.06222222</f>
        <v>3.2387457014285772</v>
      </c>
      <c r="E224" s="1">
        <f>-9018.7*D224^3 + 50694*D224^2 + 41936*D224-0.0000001</f>
        <v>361183.48897773318</v>
      </c>
      <c r="F224" s="1">
        <f>C224-C225</f>
        <v>9.2012936508005794E-3</v>
      </c>
      <c r="G224" s="1">
        <f>-2254.7*D224^4 + 16898*D224^3 + 20968*D224^2 + 0.8449*D224-0.0000003</f>
        <v>545934.82756955258</v>
      </c>
      <c r="H224" s="1">
        <f>G224-G223</f>
        <v>-3693.2009673888097</v>
      </c>
      <c r="I224" s="1">
        <v>1033.104166666667</v>
      </c>
      <c r="J224" s="9">
        <v>1.2999999999999999E-3</v>
      </c>
      <c r="K224" s="1">
        <v>1.1679999999999999</v>
      </c>
      <c r="L224" s="9">
        <v>2453000</v>
      </c>
      <c r="M224" s="1">
        <v>2.4374999999999996</v>
      </c>
      <c r="N224" s="1">
        <v>9.772135455459356</v>
      </c>
      <c r="O224" s="10">
        <v>9.8875000000000028</v>
      </c>
      <c r="P224" s="1">
        <f>AVERAGE(Q224:Q225)</f>
        <v>14.145025</v>
      </c>
      <c r="Q224" s="1">
        <f>1.158*O224+2.676</f>
        <v>14.125725000000003</v>
      </c>
      <c r="R224" s="1">
        <f>EXP(2.3026*(((7.5*P224)/(P224+237.3)+0.7858)))</f>
        <v>16.133176120857236</v>
      </c>
      <c r="S224" s="1">
        <f>((0.622/I224)*J224*K224*L224*M224*(N224-R224))</f>
        <v>-34.769849527748939</v>
      </c>
      <c r="T224" s="1">
        <f>IF(S224&lt;0,S224,0)</f>
        <v>-34.769849527748939</v>
      </c>
      <c r="U224" s="9">
        <v>2258000</v>
      </c>
      <c r="V224" s="1">
        <f>(-T224)*E224/U224</f>
        <v>5.5616897979021918</v>
      </c>
      <c r="W224" s="1">
        <f>V224*3600*24/1000</f>
        <v>480.52999853874934</v>
      </c>
      <c r="X224" s="1">
        <v>0</v>
      </c>
      <c r="Y224" s="1">
        <f>X224*E224</f>
        <v>0</v>
      </c>
      <c r="Z224" s="1">
        <v>8114000</v>
      </c>
      <c r="AA224" s="1">
        <v>0.1</v>
      </c>
      <c r="AB224" s="1">
        <v>9.6</v>
      </c>
      <c r="AC224" s="1">
        <v>0.66777333333333466</v>
      </c>
      <c r="AD224" s="1">
        <v>1.161</v>
      </c>
      <c r="AE224" s="1">
        <v>1.013E-3</v>
      </c>
      <c r="AF224" s="1">
        <v>1.2187360466506385</v>
      </c>
      <c r="AG224" s="1">
        <v>0.97702006406492858</v>
      </c>
      <c r="AH224" s="1">
        <v>999.73790669683149</v>
      </c>
      <c r="AI224" s="1">
        <v>2.4500000000000002</v>
      </c>
      <c r="AJ224" s="1">
        <v>28.356481481481481</v>
      </c>
      <c r="AK224" s="1">
        <v>6.7000000000000004E-2</v>
      </c>
      <c r="AL224" s="1">
        <v>200</v>
      </c>
      <c r="AM224" s="1">
        <v>30</v>
      </c>
      <c r="AN224" s="1">
        <f>((AA224*(AB224-AC224))/((AA224+(AK224*(1+(AL224/AM224))))*AH224*AI224))</f>
        <v>5.9425789159838513E-4</v>
      </c>
      <c r="AO224" s="1">
        <f>((86400*AD224*AE224*(AF224-AG224))/AM224)/((AA224+(AK224*(1+(AL224/AM224))))*AH224*AI224)</f>
        <v>5.4469669830907257E-4</v>
      </c>
      <c r="AP224" s="1">
        <f>AN224+AO224</f>
        <v>1.1389545899074577E-3</v>
      </c>
      <c r="AQ224" s="1">
        <f>AP224*Z224</f>
        <v>9241.477542509112</v>
      </c>
      <c r="AR224" s="1">
        <v>388000</v>
      </c>
      <c r="AS224" s="1">
        <v>100</v>
      </c>
      <c r="AT224" s="1">
        <v>5</v>
      </c>
      <c r="AU224" s="1">
        <f>((AA224*(AB224-AC224))/((AA224+(AK224*(1+(AS224/AT224))))*AH224*AI224))</f>
        <v>2.4198822792139506E-4</v>
      </c>
      <c r="AV224" s="1">
        <f>((86400*AD224*AE224*(AF224-AG224))/AT224)/((AA224+(AK224*(1+(AS224/AT224))))*AH224*AI224)</f>
        <v>1.330838250281357E-3</v>
      </c>
      <c r="AW224" s="1">
        <f>AU224+AV224</f>
        <v>1.5728264782027522E-3</v>
      </c>
      <c r="AX224" s="1">
        <f>AW224*AR224</f>
        <v>610.25667354266784</v>
      </c>
      <c r="AY224" s="1">
        <v>392000</v>
      </c>
      <c r="AZ224" s="1">
        <v>0</v>
      </c>
      <c r="BA224" s="1">
        <v>0.1</v>
      </c>
      <c r="BB224" s="1">
        <f>AY224*AZ224*BA224</f>
        <v>0</v>
      </c>
      <c r="BC224" s="1">
        <v>30000</v>
      </c>
      <c r="BD224" s="1">
        <f>BC224*W224/E224</f>
        <v>39.912953930879205</v>
      </c>
      <c r="BE224" s="1">
        <f>9325000-E224</f>
        <v>8963816.511022266</v>
      </c>
      <c r="BF224" s="1">
        <f>AZ224*BE224</f>
        <v>0</v>
      </c>
      <c r="BG224" s="1">
        <f>AVERAGE(BF222:BF224)</f>
        <v>0</v>
      </c>
      <c r="BH224" s="1">
        <f>IF((BD224+BB224+AX224+AQ224)&lt;BG224,BD224+BB224+AX224+AQ224,BG224)</f>
        <v>0</v>
      </c>
      <c r="BI224" s="11">
        <v>3504.0798000000023</v>
      </c>
      <c r="BJ224" s="1">
        <v>19175.544543309385</v>
      </c>
      <c r="BK224" s="1">
        <v>12458.793774459322</v>
      </c>
    </row>
    <row r="225" spans="1:63">
      <c r="A225" s="8">
        <v>40037</v>
      </c>
      <c r="B225" s="7" t="s">
        <v>281</v>
      </c>
      <c r="C225" s="1">
        <v>22.291766627777776</v>
      </c>
      <c r="D225" s="1">
        <f>1*C225-19.06222222</f>
        <v>3.2295444077777766</v>
      </c>
      <c r="E225" s="1">
        <f>-9018.7*D225^3 + 50694*D225^2 + 41936*D225-0.0000001</f>
        <v>360384.44150852039</v>
      </c>
      <c r="F225" s="1">
        <f>C225-C226</f>
        <v>8.6000166666622135E-3</v>
      </c>
      <c r="G225" s="1">
        <f>-2254.7*D225^4 + 16898*D225^3 + 20968*D225^2 + 0.8449*D225-0.0000003</f>
        <v>542615.16693384806</v>
      </c>
      <c r="H225" s="1">
        <f>G225-G224</f>
        <v>-3319.6606357045239</v>
      </c>
      <c r="I225" s="1">
        <v>1030.5416666666665</v>
      </c>
      <c r="J225" s="9">
        <v>1.2999999999999999E-3</v>
      </c>
      <c r="K225" s="1">
        <v>1.1679999999999999</v>
      </c>
      <c r="L225" s="9">
        <v>2453000</v>
      </c>
      <c r="M225" s="1">
        <v>2.3625000000000003</v>
      </c>
      <c r="N225" s="1">
        <v>10.695015784582599</v>
      </c>
      <c r="O225" s="10">
        <v>9.9208333333333325</v>
      </c>
      <c r="P225" s="1">
        <f>AVERAGE(Q225:Q226)</f>
        <v>14.955624999999996</v>
      </c>
      <c r="Q225" s="1">
        <f>1.158*O225+2.676</f>
        <v>14.164324999999998</v>
      </c>
      <c r="R225" s="1">
        <f>EXP(2.3026*(((7.5*P225)/(P225+237.3)+0.7858)))</f>
        <v>17.00062155282221</v>
      </c>
      <c r="S225" s="1">
        <f>((0.622/I225)*J225*K225*L225*M225*(N225-R225))</f>
        <v>-33.489387465051834</v>
      </c>
      <c r="T225" s="1">
        <f>IF(S225&lt;0,S225,0)</f>
        <v>-33.489387465051834</v>
      </c>
      <c r="U225" s="9">
        <v>2258000</v>
      </c>
      <c r="V225" s="1">
        <f>(-T225)*E225/U225</f>
        <v>5.345019573983679</v>
      </c>
      <c r="W225" s="1">
        <f>V225*3600*24/1000</f>
        <v>461.8096911921898</v>
      </c>
      <c r="X225" s="1">
        <v>0</v>
      </c>
      <c r="Y225" s="1">
        <f>X225*E225</f>
        <v>0</v>
      </c>
      <c r="Z225" s="1">
        <v>8114000</v>
      </c>
      <c r="AA225" s="1">
        <v>0.1</v>
      </c>
      <c r="AB225" s="1">
        <v>6</v>
      </c>
      <c r="AC225" s="1">
        <v>0.27841333333333268</v>
      </c>
      <c r="AD225" s="1">
        <v>1.161</v>
      </c>
      <c r="AE225" s="1">
        <v>1.013E-3</v>
      </c>
      <c r="AF225" s="1">
        <v>1.2214634690944361</v>
      </c>
      <c r="AG225" s="1">
        <v>1.0692894785697544</v>
      </c>
      <c r="AH225" s="1">
        <v>999.73502107754052</v>
      </c>
      <c r="AI225" s="1">
        <v>2.4500000000000002</v>
      </c>
      <c r="AJ225" s="1">
        <v>28.356481481481481</v>
      </c>
      <c r="AK225" s="1">
        <v>6.7000000000000004E-2</v>
      </c>
      <c r="AL225" s="1">
        <v>200</v>
      </c>
      <c r="AM225" s="1">
        <v>30</v>
      </c>
      <c r="AN225" s="1">
        <f>((AA225*(AB225-AC225))/((AA225+(AK225*(1+(AL225/AM225))))*AH225*AI225))</f>
        <v>3.8065624283900818E-4</v>
      </c>
      <c r="AO225" s="1">
        <f>((86400*AD225*AE225*(AF225-AG225))/AM225)/((AA225+(AK225*(1+(AL225/AM225))))*AH225*AI225)</f>
        <v>3.4291861286607424E-4</v>
      </c>
      <c r="AP225" s="1">
        <f>AN225+AO225</f>
        <v>7.2357485570508236E-4</v>
      </c>
      <c r="AQ225" s="1">
        <f>AP225*Z225</f>
        <v>5871.0863791910378</v>
      </c>
      <c r="AR225" s="1">
        <v>388000</v>
      </c>
      <c r="AS225" s="1">
        <v>100</v>
      </c>
      <c r="AT225" s="1">
        <v>5</v>
      </c>
      <c r="AU225" s="1">
        <f>((AA225*(AB225-AC225))/((AA225+(AK225*(1+(AS225/AT225))))*AH225*AI225))</f>
        <v>1.5500733091497763E-4</v>
      </c>
      <c r="AV225" s="1">
        <f>((86400*AD225*AE225*(AF225-AG225))/AT225)/((AA225+(AK225*(1+(AS225/AT225))))*AH225*AI225)</f>
        <v>8.3784096388379891E-4</v>
      </c>
      <c r="AW225" s="1">
        <f>AU225+AV225</f>
        <v>9.9284829479877649E-4</v>
      </c>
      <c r="AX225" s="1">
        <f>AW225*AR225</f>
        <v>385.22513838192526</v>
      </c>
      <c r="AY225" s="1">
        <v>392000</v>
      </c>
      <c r="AZ225" s="1">
        <v>0</v>
      </c>
      <c r="BA225" s="1">
        <v>0.1</v>
      </c>
      <c r="BB225" s="1">
        <f>AY225*AZ225*BA225</f>
        <v>0</v>
      </c>
      <c r="BC225" s="1">
        <v>30000</v>
      </c>
      <c r="BD225" s="1">
        <f>BC225*W225/E225</f>
        <v>38.443087825249926</v>
      </c>
      <c r="BE225" s="1">
        <f>9325000-E225</f>
        <v>8964615.5584914796</v>
      </c>
      <c r="BF225" s="1">
        <f>AZ225*BE225</f>
        <v>0</v>
      </c>
      <c r="BG225" s="1">
        <f>AVERAGE(BF223:BF225)</f>
        <v>0</v>
      </c>
      <c r="BH225" s="1">
        <f>IF((BD225+BB225+AX225+AQ225)&lt;BG225,BD225+BB225+AX225+AQ225,BG225)</f>
        <v>0</v>
      </c>
      <c r="BI225" s="11">
        <v>3328.0272000000023</v>
      </c>
      <c r="BJ225" s="1">
        <v>17419.686762215315</v>
      </c>
      <c r="BK225" s="1">
        <v>11233.808617702976</v>
      </c>
    </row>
    <row r="226" spans="1:63">
      <c r="A226" s="8">
        <v>40038</v>
      </c>
      <c r="B226" s="7" t="s">
        <v>282</v>
      </c>
      <c r="C226" s="1">
        <v>22.283166611111113</v>
      </c>
      <c r="D226" s="1">
        <f>1*C226-19.06222222</f>
        <v>3.2209443911111144</v>
      </c>
      <c r="E226" s="1">
        <f>-9018.7*D226^3 + 50694*D226^2 + 41936*D226-0.0000001</f>
        <v>359631.99242310284</v>
      </c>
      <c r="F226" s="1">
        <f>C226-C227</f>
        <v>1.1589692307694577E-2</v>
      </c>
      <c r="G226" s="1">
        <f>-2254.7*D226^4 + 16898*D226^3 + 20968*D226^2 + 0.8449*D226-0.0000003</f>
        <v>539519.10797782266</v>
      </c>
      <c r="H226" s="1">
        <f>G226-G225</f>
        <v>-3096.0589560254011</v>
      </c>
      <c r="I226" s="1">
        <v>1028.4875000000004</v>
      </c>
      <c r="J226" s="9">
        <v>1.2999999999999999E-3</v>
      </c>
      <c r="K226" s="1">
        <v>1.1679999999999999</v>
      </c>
      <c r="L226" s="9">
        <v>2453000</v>
      </c>
      <c r="M226" s="1">
        <v>2.4333333333333331</v>
      </c>
      <c r="N226" s="1">
        <v>11.654324484453499</v>
      </c>
      <c r="O226" s="10">
        <v>11.287499999999996</v>
      </c>
      <c r="P226" s="1">
        <f>AVERAGE(Q226:Q227)</f>
        <v>16.463437499999998</v>
      </c>
      <c r="Q226" s="1">
        <f>1.158*O226+2.676</f>
        <v>15.746924999999994</v>
      </c>
      <c r="R226" s="1">
        <f>EXP(2.3026*(((7.5*P226)/(P226+237.3)+0.7858)))</f>
        <v>18.723478415551607</v>
      </c>
      <c r="S226" s="1">
        <f>((0.622/I226)*J226*K226*L226*M226*(N226-R226))</f>
        <v>-38.747541686641064</v>
      </c>
      <c r="T226" s="1">
        <f>IF(S226&lt;0,S226,0)</f>
        <v>-38.747541686641064</v>
      </c>
      <c r="U226" s="9">
        <v>2258000</v>
      </c>
      <c r="V226" s="1">
        <f>(-T226)*E226/U226</f>
        <v>6.1713266688502921</v>
      </c>
      <c r="W226" s="1">
        <f>V226*3600*24/1000</f>
        <v>533.20262418866525</v>
      </c>
      <c r="X226" s="1">
        <v>0</v>
      </c>
      <c r="Y226" s="1">
        <f>X226*E226</f>
        <v>0</v>
      </c>
      <c r="Z226" s="1">
        <v>8114000</v>
      </c>
      <c r="AA226" s="1">
        <v>0.1</v>
      </c>
      <c r="AB226" s="1">
        <v>4.4000000000000004</v>
      </c>
      <c r="AC226" s="1">
        <v>0.41657333333333152</v>
      </c>
      <c r="AD226" s="1">
        <v>1.161</v>
      </c>
      <c r="AE226" s="1">
        <v>1.013E-3</v>
      </c>
      <c r="AF226" s="1">
        <v>1.3380125761648523</v>
      </c>
      <c r="AG226" s="1">
        <v>1.1651859517435588</v>
      </c>
      <c r="AH226" s="1">
        <v>999.60402348638229</v>
      </c>
      <c r="AI226" s="1">
        <v>2.4500000000000002</v>
      </c>
      <c r="AJ226" s="1">
        <v>28.356481481481481</v>
      </c>
      <c r="AK226" s="1">
        <v>6.7000000000000004E-2</v>
      </c>
      <c r="AL226" s="1">
        <v>200</v>
      </c>
      <c r="AM226" s="1">
        <v>30</v>
      </c>
      <c r="AN226" s="1">
        <f>((AA226*(AB226-AC226))/((AA226+(AK226*(1+(AL226/AM226))))*AH226*AI226))</f>
        <v>2.6505146725329512E-4</v>
      </c>
      <c r="AO226" s="1">
        <f>((86400*AD226*AE226*(AF226-AG226))/AM226)/((AA226+(AK226*(1+(AL226/AM226))))*AH226*AI226)</f>
        <v>3.8950961867575056E-4</v>
      </c>
      <c r="AP226" s="1">
        <f>AN226+AO226</f>
        <v>6.5456108592904568E-4</v>
      </c>
      <c r="AQ226" s="1">
        <f>AP226*Z226</f>
        <v>5311.1086512282764</v>
      </c>
      <c r="AR226" s="1">
        <v>388000</v>
      </c>
      <c r="AS226" s="1">
        <v>100</v>
      </c>
      <c r="AT226" s="1">
        <v>5</v>
      </c>
      <c r="AU226" s="1">
        <f>((AA226*(AB226-AC226))/((AA226+(AK226*(1+(AS226/AT226))))*AH226*AI226))</f>
        <v>1.0793181845019162E-4</v>
      </c>
      <c r="AV226" s="1">
        <f>((86400*AD226*AE226*(AF226-AG226))/AT226)/((AA226+(AK226*(1+(AS226/AT226))))*AH226*AI226)</f>
        <v>9.5167512671805806E-4</v>
      </c>
      <c r="AW226" s="1">
        <f>AU226+AV226</f>
        <v>1.0596069451682497E-3</v>
      </c>
      <c r="AX226" s="1">
        <f>AW226*AR226</f>
        <v>411.12749472528088</v>
      </c>
      <c r="AY226" s="1">
        <v>392000</v>
      </c>
      <c r="AZ226" s="1">
        <v>0</v>
      </c>
      <c r="BA226" s="1">
        <v>0.1</v>
      </c>
      <c r="BB226" s="1">
        <f>AY226*AZ226*BA226</f>
        <v>0</v>
      </c>
      <c r="BC226" s="1">
        <v>30000</v>
      </c>
      <c r="BD226" s="1">
        <f>BC226*W226/E226</f>
        <v>44.479020394939603</v>
      </c>
      <c r="BE226" s="1">
        <f>9325000-E226</f>
        <v>8965368.0075768977</v>
      </c>
      <c r="BF226" s="1">
        <f>AZ226*BE226</f>
        <v>0</v>
      </c>
      <c r="BG226" s="1">
        <f>AVERAGE(BF224:BF226)</f>
        <v>0</v>
      </c>
      <c r="BH226" s="1">
        <f>IF((BD226+BB226+AX226+AQ226)&lt;BG226,BD226+BB226+AX226+AQ226,BG226)</f>
        <v>0</v>
      </c>
      <c r="BI226" s="11">
        <v>3160.2455999999947</v>
      </c>
      <c r="BJ226" s="1">
        <v>15764.492611892489</v>
      </c>
      <c r="BK226" s="1">
        <v>10041.390680055758</v>
      </c>
    </row>
    <row r="227" spans="1:63">
      <c r="A227" s="8">
        <v>40039</v>
      </c>
      <c r="B227" s="7" t="s">
        <v>283</v>
      </c>
      <c r="C227" s="1">
        <v>22.271576918803419</v>
      </c>
      <c r="D227" s="1">
        <f>1*C227-19.06222222</f>
        <v>3.2093546988034198</v>
      </c>
      <c r="E227" s="1">
        <f>-9018.7*D227^3 + 50694*D227^2 + 41936*D227-0.0000001</f>
        <v>358609.44169450854</v>
      </c>
      <c r="F227" s="1">
        <f>C227-C228</f>
        <v>1.2725270655266741E-2</v>
      </c>
      <c r="G227" s="1">
        <f>-2254.7*D227^4 + 16898*D227^3 + 20968*D227^2 + 0.8449*D227-0.0000003</f>
        <v>535357.02867574641</v>
      </c>
      <c r="H227" s="1">
        <f>G227-G226</f>
        <v>-4162.0793020762503</v>
      </c>
      <c r="I227" s="1">
        <v>1020.3499999999998</v>
      </c>
      <c r="J227" s="9">
        <v>1.2999999999999999E-3</v>
      </c>
      <c r="K227" s="1">
        <v>1.1679999999999999</v>
      </c>
      <c r="L227" s="9">
        <v>2453000</v>
      </c>
      <c r="M227" s="1">
        <v>3.9916666666666667</v>
      </c>
      <c r="N227" s="1">
        <v>13.057581858355451</v>
      </c>
      <c r="O227" s="10">
        <v>12.525</v>
      </c>
      <c r="P227" s="1">
        <f>AVERAGE(Q227:Q228)</f>
        <v>18.149775000000002</v>
      </c>
      <c r="Q227" s="1">
        <f>1.158*O227+2.676</f>
        <v>17.179949999999998</v>
      </c>
      <c r="R227" s="1">
        <f>EXP(2.3026*(((7.5*P227)/(P227+237.3)+0.7858)))</f>
        <v>20.82982148123364</v>
      </c>
      <c r="S227" s="1">
        <f>((0.622/I227)*J227*K227*L227*M227*(N227-R227))</f>
        <v>-70.440983054394238</v>
      </c>
      <c r="T227" s="1">
        <f>IF(S227&lt;0,S227,0)</f>
        <v>-70.440983054394238</v>
      </c>
      <c r="U227" s="9">
        <v>2258000</v>
      </c>
      <c r="V227" s="1">
        <f>(-T227)*E227/U227</f>
        <v>11.187246060916145</v>
      </c>
      <c r="W227" s="1">
        <f>V227*3600*24/1000</f>
        <v>966.57805966315505</v>
      </c>
      <c r="X227" s="1">
        <v>6.0000000000000001E-3</v>
      </c>
      <c r="Y227" s="1">
        <f>X227*E227</f>
        <v>2151.6566501670513</v>
      </c>
      <c r="Z227" s="1">
        <v>8114000</v>
      </c>
      <c r="AA227" s="1">
        <v>0.1</v>
      </c>
      <c r="AB227" s="1">
        <v>6.8</v>
      </c>
      <c r="AC227" s="1">
        <v>0.81378333333333375</v>
      </c>
      <c r="AD227" s="1">
        <v>1.161</v>
      </c>
      <c r="AE227" s="1">
        <v>1.013E-3</v>
      </c>
      <c r="AF227" s="1">
        <v>1.4518627360317518</v>
      </c>
      <c r="AG227" s="1">
        <v>1.3054665768152167</v>
      </c>
      <c r="AH227" s="1">
        <v>999.46452924984158</v>
      </c>
      <c r="AI227" s="1">
        <v>2.4500000000000002</v>
      </c>
      <c r="AJ227" s="1">
        <v>28.356481481481481</v>
      </c>
      <c r="AK227" s="1">
        <v>6.7000000000000004E-2</v>
      </c>
      <c r="AL227" s="1">
        <v>200</v>
      </c>
      <c r="AM227" s="1">
        <v>30</v>
      </c>
      <c r="AN227" s="1">
        <f>((AA227*(AB227-AC227))/((AA227+(AK227*(1+(AL227/AM227))))*AH227*AI227))</f>
        <v>3.9836981861700007E-4</v>
      </c>
      <c r="AO227" s="1">
        <f>((86400*AD227*AE227*(AF227-AG227))/AM227)/((AA227+(AK227*(1+(AL227/AM227))))*AH227*AI227)</f>
        <v>3.2998776053335776E-4</v>
      </c>
      <c r="AP227" s="1">
        <f>AN227+AO227</f>
        <v>7.2835757915035789E-4</v>
      </c>
      <c r="AQ227" s="1">
        <f>AP227*Z227</f>
        <v>5909.8933972260038</v>
      </c>
      <c r="AR227" s="1">
        <v>388000</v>
      </c>
      <c r="AS227" s="1">
        <v>100</v>
      </c>
      <c r="AT227" s="1">
        <v>5</v>
      </c>
      <c r="AU227" s="1">
        <f>((AA227*(AB227-AC227))/((AA227+(AK227*(1+(AS227/AT227))))*AH227*AI227))</f>
        <v>1.6222049017339024E-4</v>
      </c>
      <c r="AV227" s="1">
        <f>((86400*AD227*AE227*(AF227-AG227))/AT227)/((AA227+(AK227*(1+(AS227/AT227))))*AH227*AI227)</f>
        <v>8.0624746800519141E-4</v>
      </c>
      <c r="AW227" s="1">
        <f>AU227+AV227</f>
        <v>9.684679581785816E-4</v>
      </c>
      <c r="AX227" s="1">
        <f>AW227*AR227</f>
        <v>375.76556777328966</v>
      </c>
      <c r="AY227" s="1">
        <v>392000</v>
      </c>
      <c r="AZ227" s="1">
        <v>6.0000000000000001E-3</v>
      </c>
      <c r="BA227" s="1">
        <v>0.1</v>
      </c>
      <c r="BB227" s="1">
        <f>AY227*AZ227*BA227</f>
        <v>235.20000000000002</v>
      </c>
      <c r="BC227" s="1">
        <v>30000</v>
      </c>
      <c r="BD227" s="1">
        <f>BC227*W227/E227</f>
        <v>80.860508448622625</v>
      </c>
      <c r="BE227" s="1">
        <f>9325000-E227</f>
        <v>8966390.5583054908</v>
      </c>
      <c r="BF227" s="1">
        <f>AZ227*BE227</f>
        <v>53798.343349832947</v>
      </c>
      <c r="BG227" s="1">
        <f>AVERAGE(BF225:BF227)</f>
        <v>17932.781116610982</v>
      </c>
      <c r="BH227" s="1">
        <f>IF((BD227+BB227+AX227+AQ227)&lt;BG227,BD227+BB227+AX227+AQ227,BG227)</f>
        <v>6601.7194734479162</v>
      </c>
      <c r="BI227" s="11">
        <v>3893.8995000000009</v>
      </c>
      <c r="BJ227" s="1">
        <v>21150.816272874563</v>
      </c>
      <c r="BK227" s="1">
        <v>11909.758880294414</v>
      </c>
    </row>
    <row r="228" spans="1:63">
      <c r="A228" s="8">
        <v>40040</v>
      </c>
      <c r="B228" s="7" t="s">
        <v>284</v>
      </c>
      <c r="C228" s="1">
        <v>22.258851648148152</v>
      </c>
      <c r="D228" s="1">
        <f>1*C228-19.06222222</f>
        <v>3.1966294281481531</v>
      </c>
      <c r="E228" s="1">
        <f>-9018.7*D228^3 + 50694*D228^2 + 41936*D228-0.0000001</f>
        <v>357475.52101073915</v>
      </c>
      <c r="F228" s="1">
        <f>C228-C229</f>
        <v>5.466381481486593E-3</v>
      </c>
      <c r="G228" s="1">
        <f>-2254.7*D228^4 + 16898*D228^3 + 20968*D228^2 + 0.8449*D228-0.0000003</f>
        <v>530800.8599059796</v>
      </c>
      <c r="H228" s="1">
        <f>G228-G227</f>
        <v>-4556.1687697668094</v>
      </c>
      <c r="I228" s="1">
        <v>1008.2375000000001</v>
      </c>
      <c r="J228" s="9">
        <v>1.2999999999999999E-3</v>
      </c>
      <c r="K228" s="1">
        <v>1.1679999999999999</v>
      </c>
      <c r="L228" s="9">
        <v>2453000</v>
      </c>
      <c r="M228" s="1">
        <v>4.3166666666666655</v>
      </c>
      <c r="N228" s="1">
        <v>14.855454516993699</v>
      </c>
      <c r="O228" s="10">
        <v>14.200000000000003</v>
      </c>
      <c r="P228" s="1">
        <f>AVERAGE(Q228:Q229)</f>
        <v>17.992962500000001</v>
      </c>
      <c r="Q228" s="1">
        <f>1.158*O228+2.676</f>
        <v>19.119600000000005</v>
      </c>
      <c r="R228" s="1">
        <f>EXP(2.3026*(((7.5*P228)/(P228+237.3)+0.7858)))</f>
        <v>20.625571820895992</v>
      </c>
      <c r="S228" s="1">
        <f>((0.622/I228)*J228*K228*L228*M228*(N228-R228))</f>
        <v>-57.232726746343701</v>
      </c>
      <c r="T228" s="1">
        <f>IF(S228&lt;0,S228,0)</f>
        <v>-57.232726746343701</v>
      </c>
      <c r="U228" s="9">
        <v>2258000</v>
      </c>
      <c r="V228" s="1">
        <f>(-T228)*E228/U228</f>
        <v>9.0608054971277596</v>
      </c>
      <c r="W228" s="1">
        <f>V228*3600*24/1000</f>
        <v>782.85359495183843</v>
      </c>
      <c r="X228" s="1">
        <v>2.26226E-2</v>
      </c>
      <c r="Y228" s="1">
        <f>X228*E228</f>
        <v>8087.0257216175469</v>
      </c>
      <c r="Z228" s="1">
        <v>8114000</v>
      </c>
      <c r="AA228" s="1">
        <v>0.1</v>
      </c>
      <c r="AB228" s="1">
        <v>4.9000000000000004</v>
      </c>
      <c r="AC228" s="1">
        <v>1.1136533333333354</v>
      </c>
      <c r="AD228" s="1">
        <v>1.161</v>
      </c>
      <c r="AE228" s="1">
        <v>1.013E-3</v>
      </c>
      <c r="AF228" s="1">
        <v>1.6194713704253729</v>
      </c>
      <c r="AG228" s="1">
        <v>1.4851902026276023</v>
      </c>
      <c r="AH228" s="1">
        <v>999.24525905045277</v>
      </c>
      <c r="AI228" s="1">
        <v>2.4500000000000002</v>
      </c>
      <c r="AJ228" s="1">
        <v>28.356481481481481</v>
      </c>
      <c r="AK228" s="1">
        <v>6.7000000000000004E-2</v>
      </c>
      <c r="AL228" s="1">
        <v>200</v>
      </c>
      <c r="AM228" s="1">
        <v>30</v>
      </c>
      <c r="AN228" s="1">
        <f>((AA228*(AB228-AC228))/((AA228+(AK228*(1+(AL228/AM228))))*AH228*AI228))</f>
        <v>2.5202850287703088E-4</v>
      </c>
      <c r="AO228" s="1">
        <f>((86400*AD228*AE228*(AF228-AG228))/AM228)/((AA228+(AK228*(1+(AL228/AM228))))*AH228*AI228)</f>
        <v>3.0274609342332182E-4</v>
      </c>
      <c r="AP228" s="1">
        <f>AN228+AO228</f>
        <v>5.5477459630035269E-4</v>
      </c>
      <c r="AQ228" s="1">
        <f>AP228*Z228</f>
        <v>4501.4410743810622</v>
      </c>
      <c r="AR228" s="1">
        <v>388000</v>
      </c>
      <c r="AS228" s="1">
        <v>100</v>
      </c>
      <c r="AT228" s="1">
        <v>5</v>
      </c>
      <c r="AU228" s="1">
        <f>((AA228*(AB228-AC228))/((AA228+(AK228*(1+(AS228/AT228))))*AH228*AI228))</f>
        <v>1.0262872678536028E-4</v>
      </c>
      <c r="AV228" s="1">
        <f>((86400*AD228*AE228*(AF228-AG228))/AT228)/((AA228+(AK228*(1+(AS228/AT228))))*AH228*AI228)</f>
        <v>7.3968886263083673E-4</v>
      </c>
      <c r="AW228" s="1">
        <f>AU228+AV228</f>
        <v>8.4231758941619704E-4</v>
      </c>
      <c r="AX228" s="1">
        <f>AW228*AR228</f>
        <v>326.81922469348444</v>
      </c>
      <c r="AY228" s="1">
        <v>392000</v>
      </c>
      <c r="AZ228" s="1">
        <v>2.26226E-2</v>
      </c>
      <c r="BA228" s="1">
        <v>0.1</v>
      </c>
      <c r="BB228" s="1">
        <f>AY228*AZ228*BA228</f>
        <v>886.80592000000001</v>
      </c>
      <c r="BC228" s="1">
        <v>30000</v>
      </c>
      <c r="BD228" s="1">
        <f>BC228*W228/E228</f>
        <v>65.698506521932188</v>
      </c>
      <c r="BE228" s="1">
        <f>9325000-E228</f>
        <v>8967524.4789892603</v>
      </c>
      <c r="BF228" s="1">
        <f>AZ228*BE228</f>
        <v>202868.71927838243</v>
      </c>
      <c r="BG228" s="1">
        <f>AVERAGE(BF226:BF228)</f>
        <v>85555.687542738466</v>
      </c>
      <c r="BH228" s="1">
        <f>IF((BD228+BB228+AX228+AQ228)&lt;BG228,BD228+BB228+AX228+AQ228,BG228)</f>
        <v>5780.7647255964785</v>
      </c>
      <c r="BI228" s="11">
        <v>18123.656400000014</v>
      </c>
      <c r="BJ228" s="1">
        <v>43696.643535126546</v>
      </c>
      <c r="BK228" s="1">
        <v>13712.646238694018</v>
      </c>
    </row>
    <row r="229" spans="1:63">
      <c r="A229" s="8">
        <v>40041</v>
      </c>
      <c r="B229" s="7" t="s">
        <v>285</v>
      </c>
      <c r="C229" s="1">
        <v>22.253385266666665</v>
      </c>
      <c r="D229" s="1">
        <f>1*C229-19.06222222</f>
        <v>3.1911630466666665</v>
      </c>
      <c r="E229" s="1">
        <f>-9018.7*D229^3 + 50694*D229^2 + 41936*D229-0.0000001</f>
        <v>356984.85787637474</v>
      </c>
      <c r="F229" s="1">
        <f>C229-C230</f>
        <v>-2.203090622710846E-2</v>
      </c>
      <c r="G229" s="1">
        <f>-2254.7*D229^4 + 16898*D229^3 + 20968*D229^2 + 0.8449*D229-0.0000003</f>
        <v>528848.11563273566</v>
      </c>
      <c r="H229" s="1">
        <f>G229-G228</f>
        <v>-1952.7442732439376</v>
      </c>
      <c r="I229" s="1">
        <v>1001.1291666666669</v>
      </c>
      <c r="J229" s="9">
        <v>1.2999999999999999E-3</v>
      </c>
      <c r="K229" s="1">
        <v>1.1679999999999999</v>
      </c>
      <c r="L229" s="9">
        <v>2453000</v>
      </c>
      <c r="M229" s="1">
        <v>2.8333333333333335</v>
      </c>
      <c r="N229" s="1">
        <v>13.064902457321097</v>
      </c>
      <c r="O229" s="10">
        <v>12.254166666666665</v>
      </c>
      <c r="P229" s="1">
        <f>AVERAGE(Q229:Q230)</f>
        <v>16.822899999999997</v>
      </c>
      <c r="Q229" s="1">
        <f>1.158*O229+2.676</f>
        <v>16.866324999999996</v>
      </c>
      <c r="R229" s="1">
        <f>EXP(2.3026*(((7.5*P229)/(P229+237.3)+0.7858)))</f>
        <v>19.156106362392539</v>
      </c>
      <c r="S229" s="1">
        <f>((0.622/I229)*J229*K229*L229*M229*(N229-R229))</f>
        <v>-39.937862981855318</v>
      </c>
      <c r="T229" s="1">
        <f>IF(S229&lt;0,S229,0)</f>
        <v>-39.937862981855318</v>
      </c>
      <c r="U229" s="9">
        <v>2258000</v>
      </c>
      <c r="V229" s="1">
        <f>(-T229)*E229/U229</f>
        <v>6.3140887247403672</v>
      </c>
      <c r="W229" s="1">
        <f>V229*3600*24/1000</f>
        <v>545.53726581756769</v>
      </c>
      <c r="X229" s="1">
        <v>9.1999999999999998E-3</v>
      </c>
      <c r="Y229" s="1">
        <f>X229*E229</f>
        <v>3284.2606924626475</v>
      </c>
      <c r="Z229" s="1">
        <v>8114000</v>
      </c>
      <c r="AA229" s="1">
        <v>0.1</v>
      </c>
      <c r="AB229" s="1">
        <v>11.6</v>
      </c>
      <c r="AC229" s="1">
        <v>-0.15700000000000044</v>
      </c>
      <c r="AD229" s="1">
        <v>1.161</v>
      </c>
      <c r="AE229" s="1">
        <v>1.013E-3</v>
      </c>
      <c r="AF229" s="1">
        <v>1.4262440467628048</v>
      </c>
      <c r="AG229" s="1">
        <v>1.3062018394936019</v>
      </c>
      <c r="AH229" s="1">
        <v>999.49672006106493</v>
      </c>
      <c r="AI229" s="1">
        <v>2.4500000000000002</v>
      </c>
      <c r="AJ229" s="1">
        <v>28.356481481481481</v>
      </c>
      <c r="AK229" s="1">
        <v>6.7000000000000004E-2</v>
      </c>
      <c r="AL229" s="1">
        <v>200</v>
      </c>
      <c r="AM229" s="1">
        <v>30</v>
      </c>
      <c r="AN229" s="1">
        <f>((AA229*(AB229-AC229))/((AA229+(AK229*(1+(AL229/AM229))))*AH229*AI229))</f>
        <v>7.8237781429881317E-4</v>
      </c>
      <c r="AO229" s="1">
        <f>((86400*AD229*AE229*(AF229-AG229))/AM229)/((AA229+(AK229*(1+(AL229/AM229))))*AH229*AI229)</f>
        <v>2.7057529076550255E-4</v>
      </c>
      <c r="AP229" s="1">
        <f>AN229+AO229</f>
        <v>1.0529531050643157E-3</v>
      </c>
      <c r="AQ229" s="1">
        <f>AP229*Z229</f>
        <v>8543.6614944918565</v>
      </c>
      <c r="AR229" s="1">
        <v>388000</v>
      </c>
      <c r="AS229" s="1">
        <v>100</v>
      </c>
      <c r="AT229" s="1">
        <v>5</v>
      </c>
      <c r="AU229" s="1">
        <f>((AA229*(AB229-AC229))/((AA229+(AK229*(1+(AS229/AT229))))*AH229*AI229))</f>
        <v>3.1859269102501989E-4</v>
      </c>
      <c r="AV229" s="1">
        <f>((86400*AD229*AE229*(AF229-AG229))/AT229)/((AA229+(AK229*(1+(AS229/AT229))))*AH229*AI229)</f>
        <v>6.610870740534708E-4</v>
      </c>
      <c r="AW229" s="1">
        <f>AU229+AV229</f>
        <v>9.7967976507849081E-4</v>
      </c>
      <c r="AX229" s="1">
        <f>AW229*AR229</f>
        <v>380.11574885045445</v>
      </c>
      <c r="AY229" s="1">
        <v>392000</v>
      </c>
      <c r="AZ229" s="1">
        <v>9.1999999999999998E-3</v>
      </c>
      <c r="BA229" s="1">
        <v>0.1</v>
      </c>
      <c r="BB229" s="1">
        <f>AY229*AZ229*BA229</f>
        <v>360.64000000000004</v>
      </c>
      <c r="BC229" s="1">
        <v>30000</v>
      </c>
      <c r="BD229" s="1">
        <f>BC229*W229/E229</f>
        <v>45.845412244893261</v>
      </c>
      <c r="BE229" s="1">
        <f>9325000-E229</f>
        <v>8968015.1421236247</v>
      </c>
      <c r="BF229" s="1">
        <f>AZ229*BE229</f>
        <v>82505.73930753734</v>
      </c>
      <c r="BG229" s="1">
        <f>AVERAGE(BF227:BF229)</f>
        <v>113057.60064525092</v>
      </c>
      <c r="BH229" s="1">
        <f>IF((BD229+BB229+AX229+AQ229)&lt;BG229,BD229+BB229+AX229+AQ229,BG229)</f>
        <v>9330.2626555872048</v>
      </c>
      <c r="BI229" s="11">
        <v>13023.99810000001</v>
      </c>
      <c r="BJ229" s="1">
        <v>32809.190697766171</v>
      </c>
      <c r="BK229" s="1">
        <v>15093.72489787714</v>
      </c>
    </row>
    <row r="230" spans="1:63">
      <c r="A230" s="8">
        <v>40042</v>
      </c>
      <c r="B230" s="7" t="s">
        <v>286</v>
      </c>
      <c r="C230" s="1">
        <v>22.275416172893774</v>
      </c>
      <c r="D230" s="1">
        <f>1*C230-19.06222222</f>
        <v>3.213193952893775</v>
      </c>
      <c r="E230" s="1">
        <f>-9018.7*D230^3 + 50694*D230^2 + 41936*D230-0.0000001</f>
        <v>358949.25596895808</v>
      </c>
      <c r="F230" s="1">
        <f>C230-C231</f>
        <v>-4.0789584577492377E-2</v>
      </c>
      <c r="G230" s="1">
        <f>-2254.7*D230^4 + 16898*D230^3 + 20968*D230^2 + 0.8449*D230-0.0000003</f>
        <v>536734.46462949493</v>
      </c>
      <c r="H230" s="1">
        <f>G230-G229</f>
        <v>7886.3489967592759</v>
      </c>
      <c r="I230" s="1">
        <v>1004.0791666666668</v>
      </c>
      <c r="J230" s="9">
        <v>1.2999999999999999E-3</v>
      </c>
      <c r="K230" s="1">
        <v>1.1679999999999999</v>
      </c>
      <c r="L230" s="9">
        <v>2453000</v>
      </c>
      <c r="M230" s="1">
        <v>4.3250000000000002</v>
      </c>
      <c r="N230" s="1">
        <v>11.17881886835711</v>
      </c>
      <c r="O230" s="10">
        <v>12.179166666666669</v>
      </c>
      <c r="P230" s="1">
        <f>AVERAGE(Q230:Q231)</f>
        <v>16.863912499999998</v>
      </c>
      <c r="Q230" s="1">
        <f>1.158*O230+2.676</f>
        <v>16.779475000000001</v>
      </c>
      <c r="R230" s="1">
        <f>EXP(2.3026*(((7.5*P230)/(P230+237.3)+0.7858)))</f>
        <v>19.206018764583483</v>
      </c>
      <c r="S230" s="1">
        <f>((0.622/I230)*J230*K230*L230*M230*(N230-R230))</f>
        <v>-80.104398140523145</v>
      </c>
      <c r="T230" s="1">
        <f>IF(S230&lt;0,S230,0)</f>
        <v>-80.104398140523145</v>
      </c>
      <c r="U230" s="9">
        <v>2258000</v>
      </c>
      <c r="V230" s="1">
        <f>(-T230)*E230/U230</f>
        <v>12.734018650302025</v>
      </c>
      <c r="W230" s="1">
        <f>V230*3600*24/1000</f>
        <v>1100.2192113860951</v>
      </c>
      <c r="X230" s="1">
        <v>3.5999999999999999E-3</v>
      </c>
      <c r="Y230" s="1">
        <f>X230*E230</f>
        <v>1292.2173214882491</v>
      </c>
      <c r="Z230" s="1">
        <v>8114000</v>
      </c>
      <c r="AA230" s="1">
        <v>0.1</v>
      </c>
      <c r="AB230" s="1">
        <v>11.3</v>
      </c>
      <c r="AC230" s="1">
        <v>-0.30667333333333241</v>
      </c>
      <c r="AD230" s="1">
        <v>1.161</v>
      </c>
      <c r="AE230" s="1">
        <v>1.013E-3</v>
      </c>
      <c r="AF230" s="1">
        <v>1.41922020877268</v>
      </c>
      <c r="AG230" s="1">
        <v>1.1176359144084855</v>
      </c>
      <c r="AH230" s="1">
        <v>999.50547106742692</v>
      </c>
      <c r="AI230" s="1">
        <v>2.4500000000000002</v>
      </c>
      <c r="AJ230" s="1">
        <v>28.356481481481481</v>
      </c>
      <c r="AK230" s="1">
        <v>6.7000000000000004E-2</v>
      </c>
      <c r="AL230" s="1">
        <v>200</v>
      </c>
      <c r="AM230" s="1">
        <v>30</v>
      </c>
      <c r="AN230" s="1">
        <f>((AA230*(AB230-AC230))/((AA230+(AK230*(1+(AL230/AM230))))*AH230*AI230))</f>
        <v>7.7236745839285681E-4</v>
      </c>
      <c r="AO230" s="1">
        <f>((86400*AD230*AE230*(AF230-AG230))/AM230)/((AA230+(AK230*(1+(AL230/AM230))))*AH230*AI230)</f>
        <v>6.7976543873824694E-4</v>
      </c>
      <c r="AP230" s="1">
        <f>AN230+AO230</f>
        <v>1.4521328971311039E-3</v>
      </c>
      <c r="AQ230" s="1">
        <f>AP230*Z230</f>
        <v>11782.606327321777</v>
      </c>
      <c r="AR230" s="1">
        <v>388000</v>
      </c>
      <c r="AS230" s="1">
        <v>100</v>
      </c>
      <c r="AT230" s="1">
        <v>5</v>
      </c>
      <c r="AU230" s="1">
        <f>((AA230*(AB230-AC230))/((AA230+(AK230*(1+(AS230/AT230))))*AH230*AI230))</f>
        <v>3.1451636604761099E-4</v>
      </c>
      <c r="AV230" s="1">
        <f>((86400*AD230*AE230*(AF230-AG230))/AT230)/((AA230+(AK230*(1+(AS230/AT230))))*AH230*AI230)</f>
        <v>1.6608469445482581E-3</v>
      </c>
      <c r="AW230" s="1">
        <f>AU230+AV230</f>
        <v>1.9753633105958693E-3</v>
      </c>
      <c r="AX230" s="1">
        <f>AW230*AR230</f>
        <v>766.44096451119731</v>
      </c>
      <c r="AY230" s="1">
        <v>392000</v>
      </c>
      <c r="AZ230" s="1">
        <v>3.5999999999999999E-3</v>
      </c>
      <c r="BA230" s="1">
        <v>0.1</v>
      </c>
      <c r="BB230" s="1">
        <f>AY230*AZ230*BA230</f>
        <v>141.12</v>
      </c>
      <c r="BC230" s="1">
        <v>30000</v>
      </c>
      <c r="BD230" s="1">
        <f>BC230*W230/E230</f>
        <v>91.953321514719235</v>
      </c>
      <c r="BE230" s="1">
        <f>9325000-E230</f>
        <v>8966050.7440310419</v>
      </c>
      <c r="BF230" s="1">
        <f>AZ230*BE230</f>
        <v>32277.78267851175</v>
      </c>
      <c r="BG230" s="1">
        <f>AVERAGE(BF228:BF230)</f>
        <v>105884.08042147716</v>
      </c>
      <c r="BH230" s="1">
        <f>IF((BD230+BB230+AX230+AQ230)&lt;BG230,BD230+BB230+AX230+AQ230,BG230)</f>
        <v>12782.120613347694</v>
      </c>
      <c r="BI230" s="11">
        <v>10861.357499999998</v>
      </c>
      <c r="BJ230" s="1">
        <v>17209.051574779645</v>
      </c>
      <c r="BK230" s="1">
        <v>14042.044961436766</v>
      </c>
    </row>
    <row r="231" spans="1:63">
      <c r="A231" s="8">
        <v>40043</v>
      </c>
      <c r="B231" s="7" t="s">
        <v>287</v>
      </c>
      <c r="C231" s="1">
        <v>22.316205757471266</v>
      </c>
      <c r="D231" s="1">
        <f>1*C231-19.06222222</f>
        <v>3.2539835374712673</v>
      </c>
      <c r="E231" s="1">
        <f>-9018.7*D231^3 + 50694*D231^2 + 41936*D231-0.0000001</f>
        <v>362492.98005378136</v>
      </c>
      <c r="F231" s="1">
        <f>C231-C232</f>
        <v>6.5577605015647578E-3</v>
      </c>
      <c r="G231" s="1">
        <f>-2254.7*D231^4 + 16898*D231^3 + 20968*D231^2 + 0.8449*D231-0.0000003</f>
        <v>551448.44190275378</v>
      </c>
      <c r="H231" s="1">
        <f>G231-G230</f>
        <v>14713.977273258846</v>
      </c>
      <c r="I231" s="1">
        <v>1009.5374999999997</v>
      </c>
      <c r="J231" s="9">
        <v>1.2999999999999999E-3</v>
      </c>
      <c r="K231" s="1">
        <v>1.1679999999999999</v>
      </c>
      <c r="L231" s="9">
        <v>2453000</v>
      </c>
      <c r="M231" s="1">
        <v>2.7958333333333338</v>
      </c>
      <c r="N231" s="1">
        <v>11.824090020616802</v>
      </c>
      <c r="O231" s="10">
        <v>12.325000000000001</v>
      </c>
      <c r="P231" s="1">
        <f>AVERAGE(Q231:Q232)</f>
        <v>15.992999999999999</v>
      </c>
      <c r="Q231" s="1">
        <f>1.158*O231+2.676</f>
        <v>16.948349999999998</v>
      </c>
      <c r="R231" s="1">
        <f>EXP(2.3026*(((7.5*P231)/(P231+237.3)+0.7858)))</f>
        <v>18.170234042427847</v>
      </c>
      <c r="S231" s="1">
        <f>((0.622/I231)*J231*K231*L231*M231*(N231-R231))</f>
        <v>-40.716728357238161</v>
      </c>
      <c r="T231" s="1">
        <f>IF(S231&lt;0,S231,0)</f>
        <v>-40.716728357238161</v>
      </c>
      <c r="U231" s="9">
        <v>2258000</v>
      </c>
      <c r="V231" s="1">
        <f>(-T231)*E231/U231</f>
        <v>6.5365492472345297</v>
      </c>
      <c r="W231" s="1">
        <f>V231*3600*24/1000</f>
        <v>564.75785496106334</v>
      </c>
      <c r="X231" s="1">
        <v>0</v>
      </c>
      <c r="Y231" s="1">
        <f>X231*E231</f>
        <v>0</v>
      </c>
      <c r="Z231" s="1">
        <v>8114000</v>
      </c>
      <c r="AA231" s="1">
        <v>0.1</v>
      </c>
      <c r="AB231" s="1">
        <v>4.9000000000000004</v>
      </c>
      <c r="AC231" s="1">
        <v>-0.20828666666666712</v>
      </c>
      <c r="AD231" s="1">
        <v>1.161</v>
      </c>
      <c r="AE231" s="1">
        <v>1.013E-3</v>
      </c>
      <c r="AF231" s="1">
        <v>1.4329056838591629</v>
      </c>
      <c r="AG231" s="1">
        <v>1.1821471891838093</v>
      </c>
      <c r="AH231" s="1">
        <v>999.48839004590059</v>
      </c>
      <c r="AI231" s="1">
        <v>2.4500000000000002</v>
      </c>
      <c r="AJ231" s="1">
        <v>28.356481481481481</v>
      </c>
      <c r="AK231" s="1">
        <v>6.7000000000000004E-2</v>
      </c>
      <c r="AL231" s="1">
        <v>200</v>
      </c>
      <c r="AM231" s="1">
        <v>30</v>
      </c>
      <c r="AN231" s="1">
        <f>((AA231*(AB231-AC231))/((AA231+(AK231*(1+(AL231/AM231))))*AH231*AI231))</f>
        <v>3.3993735357172735E-4</v>
      </c>
      <c r="AO231" s="1">
        <f>((86400*AD231*AE231*(AF231-AG231))/AM231)/((AA231+(AK231*(1+(AL231/AM231))))*AH231*AI231)</f>
        <v>5.6521468261146526E-4</v>
      </c>
      <c r="AP231" s="1">
        <f>AN231+AO231</f>
        <v>9.0515203618319261E-4</v>
      </c>
      <c r="AQ231" s="1">
        <f>AP231*Z231</f>
        <v>7344.4036215904252</v>
      </c>
      <c r="AR231" s="1">
        <v>388000</v>
      </c>
      <c r="AS231" s="1">
        <v>100</v>
      </c>
      <c r="AT231" s="1">
        <v>5</v>
      </c>
      <c r="AU231" s="1">
        <f>((AA231*(AB231-AC231))/((AA231+(AK231*(1+(AS231/AT231))))*AH231*AI231))</f>
        <v>1.3842615968271402E-4</v>
      </c>
      <c r="AV231" s="1">
        <f>((86400*AD231*AE231*(AF231-AG231))/AT231)/((AA231+(AK231*(1+(AS231/AT231))))*AH231*AI231)</f>
        <v>1.3809691183645752E-3</v>
      </c>
      <c r="AW231" s="1">
        <f>AU231+AV231</f>
        <v>1.5193952780472892E-3</v>
      </c>
      <c r="AX231" s="1">
        <f>AW231*AR231</f>
        <v>589.52536788234818</v>
      </c>
      <c r="AY231" s="1">
        <v>392000</v>
      </c>
      <c r="AZ231" s="1">
        <v>0</v>
      </c>
      <c r="BA231" s="1">
        <v>0.1</v>
      </c>
      <c r="BB231" s="1">
        <f>AY231*AZ231*BA231</f>
        <v>0</v>
      </c>
      <c r="BC231" s="1">
        <v>30000</v>
      </c>
      <c r="BD231" s="1">
        <f>BC231*W231/E231</f>
        <v>46.739486227617945</v>
      </c>
      <c r="BE231" s="1">
        <f>9325000-E231</f>
        <v>8962507.0199462194</v>
      </c>
      <c r="BF231" s="1">
        <f>AZ231*BE231</f>
        <v>0</v>
      </c>
      <c r="BG231" s="1">
        <f>AVERAGE(BF229:BF231)</f>
        <v>38261.173995349694</v>
      </c>
      <c r="BH231" s="1">
        <f>IF((BD231+BB231+AX231+AQ231)&lt;BG231,BD231+BB231+AX231+AQ231,BG231)</f>
        <v>7980.6684757003914</v>
      </c>
      <c r="BI231" s="11">
        <v>7661.6325000000033</v>
      </c>
      <c r="BJ231" s="1">
        <v>5298.9837498297675</v>
      </c>
      <c r="BK231" s="1">
        <v>12916.086378049673</v>
      </c>
    </row>
    <row r="232" spans="1:63">
      <c r="A232" s="8">
        <v>40044</v>
      </c>
      <c r="B232" s="7" t="s">
        <v>288</v>
      </c>
      <c r="C232" s="1">
        <v>22.309647996969701</v>
      </c>
      <c r="D232" s="1">
        <f>1*C232-19.06222222</f>
        <v>3.2474257769697026</v>
      </c>
      <c r="E232" s="1">
        <f>-9018.7*D232^3 + 50694*D232^2 + 41936*D232-0.0000001</f>
        <v>361931.54163232225</v>
      </c>
      <c r="F232" s="1">
        <f>C232-C233</f>
        <v>2.4815289367364102E-2</v>
      </c>
      <c r="G232" s="1">
        <f>-2254.7*D232^4 + 16898*D232^3 + 20968*D232^2 + 0.8449*D232-0.0000003</f>
        <v>549073.15587982512</v>
      </c>
      <c r="H232" s="1">
        <f>G232-G231</f>
        <v>-2375.2860229286598</v>
      </c>
      <c r="I232" s="1">
        <v>1010.8666666666664</v>
      </c>
      <c r="J232" s="9">
        <v>1.2999999999999999E-3</v>
      </c>
      <c r="K232" s="1">
        <v>1.1679999999999999</v>
      </c>
      <c r="L232" s="9">
        <v>2453000</v>
      </c>
      <c r="M232" s="1">
        <v>2.2750000000000004</v>
      </c>
      <c r="N232" s="1">
        <v>11.697826620850517</v>
      </c>
      <c r="O232" s="10">
        <v>10.674999999999999</v>
      </c>
      <c r="P232" s="1">
        <f>AVERAGE(Q232:Q233)</f>
        <v>14.834999999999999</v>
      </c>
      <c r="Q232" s="1">
        <f>1.158*O232+2.676</f>
        <v>15.037649999999998</v>
      </c>
      <c r="R232" s="1">
        <f>EXP(2.3026*(((7.5*P232)/(P232+237.3)+0.7858)))</f>
        <v>16.869002419731594</v>
      </c>
      <c r="S232" s="1">
        <f>((0.622/I232)*J232*K232*L232*M232*(N232-R232))</f>
        <v>-26.961928665026335</v>
      </c>
      <c r="T232" s="1">
        <f>IF(S232&lt;0,S232,0)</f>
        <v>-26.961928665026335</v>
      </c>
      <c r="U232" s="9">
        <v>2258000</v>
      </c>
      <c r="V232" s="1">
        <f>(-T232)*E232/U232</f>
        <v>4.3216883999617721</v>
      </c>
      <c r="W232" s="1">
        <f>V232*3600*24/1000</f>
        <v>373.39387775669712</v>
      </c>
      <c r="X232" s="1">
        <v>6.0000000000000001E-3</v>
      </c>
      <c r="Y232" s="1">
        <f>X232*E232</f>
        <v>2171.5892497939335</v>
      </c>
      <c r="Z232" s="1">
        <v>8114000</v>
      </c>
      <c r="AA232" s="1">
        <v>0.1</v>
      </c>
      <c r="AB232" s="1">
        <v>6.4</v>
      </c>
      <c r="AC232" s="1">
        <v>-0.59450666666666729</v>
      </c>
      <c r="AD232" s="1">
        <v>1.161</v>
      </c>
      <c r="AE232" s="1">
        <v>1.013E-3</v>
      </c>
      <c r="AF232" s="1">
        <v>1.2846229447509789</v>
      </c>
      <c r="AG232" s="1">
        <v>1.1695421392837038</v>
      </c>
      <c r="AH232" s="1">
        <v>999.66577424512741</v>
      </c>
      <c r="AI232" s="1">
        <v>2.4500000000000002</v>
      </c>
      <c r="AJ232" s="1">
        <v>28.356481481481481</v>
      </c>
      <c r="AK232" s="1">
        <v>6.7000000000000004E-2</v>
      </c>
      <c r="AL232" s="1">
        <v>200</v>
      </c>
      <c r="AM232" s="1">
        <v>30</v>
      </c>
      <c r="AN232" s="1">
        <f>((AA232*(AB232-AC232))/((AA232+(AK232*(1+(AL232/AM232))))*AH232*AI232))</f>
        <v>4.6537564051477362E-4</v>
      </c>
      <c r="AO232" s="1">
        <f>((86400*AD232*AE232*(AF232-AG232))/AM232)/((AA232+(AK232*(1+(AL232/AM232))))*AH232*AI232)</f>
        <v>2.5934841866154332E-4</v>
      </c>
      <c r="AP232" s="1">
        <f>AN232+AO232</f>
        <v>7.24724059176317E-4</v>
      </c>
      <c r="AQ232" s="1">
        <f>AP232*Z232</f>
        <v>5880.4110161566359</v>
      </c>
      <c r="AR232" s="1">
        <v>388000</v>
      </c>
      <c r="AS232" s="1">
        <v>100</v>
      </c>
      <c r="AT232" s="1">
        <v>5</v>
      </c>
      <c r="AU232" s="1">
        <f>((AA232*(AB232-AC232))/((AA232+(AK232*(1+(AS232/AT232))))*AH232*AI232))</f>
        <v>1.895059841158368E-4</v>
      </c>
      <c r="AV232" s="1">
        <f>((86400*AD232*AE232*(AF232-AG232))/AT232)/((AA232+(AK232*(1+(AS232/AT232))))*AH232*AI232)</f>
        <v>6.3365685302707532E-4</v>
      </c>
      <c r="AW232" s="1">
        <f>AU232+AV232</f>
        <v>8.2316283714291218E-4</v>
      </c>
      <c r="AX232" s="1">
        <f>AW232*AR232</f>
        <v>319.38718081144992</v>
      </c>
      <c r="AY232" s="1">
        <v>392000</v>
      </c>
      <c r="AZ232" s="1">
        <v>6.0000000000000001E-3</v>
      </c>
      <c r="BA232" s="1">
        <v>0.1</v>
      </c>
      <c r="BB232" s="1">
        <f>AY232*AZ232*BA232</f>
        <v>235.20000000000002</v>
      </c>
      <c r="BC232" s="1">
        <v>30000</v>
      </c>
      <c r="BD232" s="1">
        <f>BC232*W232/E232</f>
        <v>30.950097032660878</v>
      </c>
      <c r="BE232" s="1">
        <f>9325000-E232</f>
        <v>8963068.4583676774</v>
      </c>
      <c r="BF232" s="1">
        <f>AZ232*BE232</f>
        <v>53778.410750206065</v>
      </c>
      <c r="BG232" s="1">
        <f>AVERAGE(BF230:BF232)</f>
        <v>28685.397809572605</v>
      </c>
      <c r="BH232" s="1">
        <f>IF((BD232+BB232+AX232+AQ232)&lt;BG232,BD232+BB232+AX232+AQ232,BG232)</f>
        <v>6465.9482940007465</v>
      </c>
      <c r="BI232" s="11">
        <v>10798.723800000005</v>
      </c>
      <c r="BJ232" s="1">
        <v>26295.732994522088</v>
      </c>
      <c r="BK232" s="1">
        <v>11323.527799556185</v>
      </c>
    </row>
    <row r="233" spans="1:63">
      <c r="A233" s="8">
        <v>40045</v>
      </c>
      <c r="B233" s="7" t="s">
        <v>289</v>
      </c>
      <c r="C233" s="1">
        <v>22.284832707602337</v>
      </c>
      <c r="D233" s="1">
        <f>1*C233-19.06222222</f>
        <v>3.2226104876023385</v>
      </c>
      <c r="E233" s="1">
        <f>-9018.7*D233^3 + 50694*D233^2 + 41936*D233-0.0000001</f>
        <v>359778.1879062907</v>
      </c>
      <c r="F233" s="1">
        <f>C233-C234</f>
        <v>2.2432474269002967E-2</v>
      </c>
      <c r="G233" s="1">
        <f>-2254.7*D233^4 + 16898*D233^3 + 20968*D233^2 + 0.8449*D233-0.0000003</f>
        <v>540118.40723053378</v>
      </c>
      <c r="H233" s="1">
        <f>G233-G232</f>
        <v>-8954.7486492913449</v>
      </c>
      <c r="I233" s="1">
        <v>1015.6916666666666</v>
      </c>
      <c r="J233" s="9">
        <v>1.2999999999999999E-3</v>
      </c>
      <c r="K233" s="1">
        <v>1.1679999999999999</v>
      </c>
      <c r="L233" s="9">
        <v>2453000</v>
      </c>
      <c r="M233" s="1">
        <v>2.25</v>
      </c>
      <c r="N233" s="1">
        <v>10.219557939018589</v>
      </c>
      <c r="O233" s="10">
        <v>10.325000000000001</v>
      </c>
      <c r="P233" s="1">
        <f>AVERAGE(Q233:Q234)</f>
        <v>14.724024999999999</v>
      </c>
      <c r="Q233" s="1">
        <f>1.158*O233+2.676</f>
        <v>14.632350000000001</v>
      </c>
      <c r="R233" s="1">
        <f>EXP(2.3026*(((7.5*P233)/(P233+237.3)+0.7858)))</f>
        <v>16.748702927832543</v>
      </c>
      <c r="S233" s="1">
        <f>((0.622/I233)*J233*K233*L233*M233*(N233-R233))</f>
        <v>-33.508197740564768</v>
      </c>
      <c r="T233" s="1">
        <f>IF(S233&lt;0,S233,0)</f>
        <v>-33.508197740564768</v>
      </c>
      <c r="U233" s="9">
        <v>2258000</v>
      </c>
      <c r="V233" s="1">
        <f>(-T233)*E233/U233</f>
        <v>5.3390250943782354</v>
      </c>
      <c r="W233" s="1">
        <f>V233*3600*24/1000</f>
        <v>461.29176815427957</v>
      </c>
      <c r="X233" s="1">
        <v>4.7999999999999996E-3</v>
      </c>
      <c r="Y233" s="1">
        <f>X233*E233</f>
        <v>1726.9353019501953</v>
      </c>
      <c r="Z233" s="1">
        <v>8114000</v>
      </c>
      <c r="AA233" s="1">
        <v>0.1</v>
      </c>
      <c r="AB233" s="1">
        <v>10.1</v>
      </c>
      <c r="AC233" s="1">
        <v>-0.5280433333333332</v>
      </c>
      <c r="AD233" s="1">
        <v>1.161</v>
      </c>
      <c r="AE233" s="1">
        <v>1.013E-3</v>
      </c>
      <c r="AF233" s="1">
        <v>1.2549630967280725</v>
      </c>
      <c r="AG233" s="1">
        <v>1.0217491212527725</v>
      </c>
      <c r="AH233" s="1">
        <v>999.69885031928322</v>
      </c>
      <c r="AI233" s="1">
        <v>2.4500000000000002</v>
      </c>
      <c r="AJ233" s="1">
        <v>28.356481481481481</v>
      </c>
      <c r="AK233" s="1">
        <v>6.7000000000000004E-2</v>
      </c>
      <c r="AL233" s="1">
        <v>200</v>
      </c>
      <c r="AM233" s="1">
        <v>30</v>
      </c>
      <c r="AN233" s="1">
        <f>((AA233*(AB233-AC233))/((AA233+(AK233*(1+(AL233/AM233))))*AH233*AI233))</f>
        <v>7.0710760097214868E-4</v>
      </c>
      <c r="AO233" s="1">
        <f>((86400*AD233*AE233*(AF233-AG233))/AM233)/((AA233+(AK233*(1+(AL233/AM233))))*AH233*AI233)</f>
        <v>5.2555831824878255E-4</v>
      </c>
      <c r="AP233" s="1">
        <f>AN233+AO233</f>
        <v>1.2326659192209311E-3</v>
      </c>
      <c r="AQ233" s="1">
        <f>AP233*Z233</f>
        <v>10001.851268558636</v>
      </c>
      <c r="AR233" s="1">
        <v>388000</v>
      </c>
      <c r="AS233" s="1">
        <v>100</v>
      </c>
      <c r="AT233" s="1">
        <v>5</v>
      </c>
      <c r="AU233" s="1">
        <f>((AA233*(AB233-AC233))/((AA233+(AK233*(1+(AS233/AT233))))*AH233*AI233))</f>
        <v>2.8794184768629187E-4</v>
      </c>
      <c r="AV233" s="1">
        <f>((86400*AD233*AE233*(AF233-AG233))/AT233)/((AA233+(AK233*(1+(AS233/AT233))))*AH233*AI233)</f>
        <v>1.2840781206317302E-3</v>
      </c>
      <c r="AW233" s="1">
        <f>AU233+AV233</f>
        <v>1.5720199683180221E-3</v>
      </c>
      <c r="AX233" s="1">
        <f>AW233*AR233</f>
        <v>609.94374770739262</v>
      </c>
      <c r="AY233" s="1">
        <v>392000</v>
      </c>
      <c r="AZ233" s="1">
        <v>4.7999999999999996E-3</v>
      </c>
      <c r="BA233" s="1">
        <v>0.1</v>
      </c>
      <c r="BB233" s="1">
        <f>AY233*AZ233*BA233</f>
        <v>188.16</v>
      </c>
      <c r="BC233" s="1">
        <v>30000</v>
      </c>
      <c r="BD233" s="1">
        <f>BC233*W233/E233</f>
        <v>38.464680488726252</v>
      </c>
      <c r="BE233" s="1">
        <f>9325000-E233</f>
        <v>8965221.8120937087</v>
      </c>
      <c r="BF233" s="1">
        <f>AZ233*BE233</f>
        <v>43033.064698049799</v>
      </c>
      <c r="BG233" s="1">
        <f>AVERAGE(BF231:BF233)</f>
        <v>32270.491816085287</v>
      </c>
      <c r="BH233" s="1">
        <f>IF((BD233+BB233+AX233+AQ233)&lt;BG233,BD233+BB233+AX233+AQ233,BG233)</f>
        <v>10838.419696754754</v>
      </c>
      <c r="BI233" s="11">
        <v>11292.674400000002</v>
      </c>
      <c r="BJ233" s="1">
        <v>33232.74671534689</v>
      </c>
      <c r="BK233" s="1">
        <v>11719.680132259622</v>
      </c>
    </row>
    <row r="234" spans="1:63">
      <c r="A234" s="8">
        <v>40046</v>
      </c>
      <c r="B234" s="7" t="s">
        <v>290</v>
      </c>
      <c r="C234" s="1">
        <v>22.262400233333334</v>
      </c>
      <c r="D234" s="1">
        <f>1*C234-19.06222222</f>
        <v>3.2001780133333355</v>
      </c>
      <c r="E234" s="1">
        <f>-9018.7*D234^3 + 50694*D234^2 + 41936*D234-0.0000001</f>
        <v>357792.89797186531</v>
      </c>
      <c r="F234" s="1">
        <f>C234-C235</f>
        <v>2.1255722222221607E-2</v>
      </c>
      <c r="G234" s="1">
        <f>-2254.7*D234^4 + 16898*D234^3 + 20968*D234^2 + 0.8449*D234-0.0000003</f>
        <v>532069.94701801834</v>
      </c>
      <c r="H234" s="1">
        <f>G234-G233</f>
        <v>-8048.4602125154343</v>
      </c>
      <c r="I234" s="1">
        <v>1018.0666666666663</v>
      </c>
      <c r="J234" s="9">
        <v>1.2999999999999999E-3</v>
      </c>
      <c r="K234" s="1">
        <v>1.1679999999999999</v>
      </c>
      <c r="L234" s="9">
        <v>2453000</v>
      </c>
      <c r="M234" s="1">
        <v>1.2375</v>
      </c>
      <c r="N234" s="1">
        <v>9.9423681200705225</v>
      </c>
      <c r="O234" s="10">
        <v>10.483333333333333</v>
      </c>
      <c r="P234" s="1">
        <f>AVERAGE(Q234:Q235)</f>
        <v>14.991812499999998</v>
      </c>
      <c r="Q234" s="1">
        <f>1.158*O234+2.676</f>
        <v>14.815699999999998</v>
      </c>
      <c r="R234" s="1">
        <f>EXP(2.3026*(((7.5*P234)/(P234+237.3)+0.7858)))</f>
        <v>17.04028248889032</v>
      </c>
      <c r="S234" s="1">
        <f>((0.622/I234)*J234*K234*L234*M234*(N234-R234))</f>
        <v>-19.988208596664322</v>
      </c>
      <c r="T234" s="1">
        <f>IF(S234&lt;0,S234,0)</f>
        <v>-19.988208596664322</v>
      </c>
      <c r="U234" s="9">
        <v>2258000</v>
      </c>
      <c r="V234" s="1">
        <f>(-T234)*E234/U234</f>
        <v>3.1672449420135869</v>
      </c>
      <c r="W234" s="1">
        <f>V234*3600*24/1000</f>
        <v>273.64996298997391</v>
      </c>
      <c r="X234" s="1">
        <v>2.0000000000000001E-4</v>
      </c>
      <c r="Y234" s="1">
        <f>X234*E234</f>
        <v>71.558579594373072</v>
      </c>
      <c r="Z234" s="1">
        <v>8114000</v>
      </c>
      <c r="AA234" s="1">
        <v>0.1</v>
      </c>
      <c r="AB234" s="1">
        <v>11.3</v>
      </c>
      <c r="AC234" s="1">
        <v>-0.23550000000000068</v>
      </c>
      <c r="AD234" s="1">
        <v>1.161</v>
      </c>
      <c r="AE234" s="1">
        <v>1.013E-3</v>
      </c>
      <c r="AF234" s="1">
        <v>1.2683052290649761</v>
      </c>
      <c r="AG234" s="1">
        <v>0.99403422327967494</v>
      </c>
      <c r="AH234" s="1">
        <v>999.6840878534183</v>
      </c>
      <c r="AI234" s="1">
        <v>2.4500000000000002</v>
      </c>
      <c r="AJ234" s="1">
        <v>28.356481481481481</v>
      </c>
      <c r="AK234" s="1">
        <v>6.7000000000000004E-2</v>
      </c>
      <c r="AL234" s="1">
        <v>200</v>
      </c>
      <c r="AM234" s="1">
        <v>30</v>
      </c>
      <c r="AN234" s="1">
        <f>((AA234*(AB234-AC234))/((AA234+(AK234*(1+(AL234/AM234))))*AH234*AI234))</f>
        <v>7.6749406530473815E-4</v>
      </c>
      <c r="AO234" s="1">
        <f>((86400*AD234*AE234*(AF234-AG234))/AM234)/((AA234+(AK234*(1+(AL234/AM234))))*AH234*AI234)</f>
        <v>6.1809133378595545E-4</v>
      </c>
      <c r="AP234" s="1">
        <f>AN234+AO234</f>
        <v>1.3855853990906936E-3</v>
      </c>
      <c r="AQ234" s="1">
        <f>AP234*Z234</f>
        <v>11242.639928221888</v>
      </c>
      <c r="AR234" s="1">
        <v>388000</v>
      </c>
      <c r="AS234" s="1">
        <v>100</v>
      </c>
      <c r="AT234" s="1">
        <v>5</v>
      </c>
      <c r="AU234" s="1">
        <f>((AA234*(AB234-AC234))/((AA234+(AK234*(1+(AS234/AT234))))*AH234*AI234))</f>
        <v>3.1253186777837271E-4</v>
      </c>
      <c r="AV234" s="1">
        <f>((86400*AD234*AE234*(AF234-AG234))/AT234)/((AA234+(AK234*(1+(AS234/AT234))))*AH234*AI234)</f>
        <v>1.5101607770404036E-3</v>
      </c>
      <c r="AW234" s="1">
        <f>AU234+AV234</f>
        <v>1.8226926448187764E-3</v>
      </c>
      <c r="AX234" s="1">
        <f>AW234*AR234</f>
        <v>707.20474618968524</v>
      </c>
      <c r="AY234" s="1">
        <v>392000</v>
      </c>
      <c r="AZ234" s="1">
        <v>2.0000000000000001E-4</v>
      </c>
      <c r="BA234" s="1">
        <v>0.1</v>
      </c>
      <c r="BB234" s="1">
        <f>AY234*AZ234*BA234</f>
        <v>7.8400000000000007</v>
      </c>
      <c r="BC234" s="1">
        <v>30000</v>
      </c>
      <c r="BD234" s="1">
        <f>BC234*W234/E234</f>
        <v>22.944834668978711</v>
      </c>
      <c r="BE234" s="1">
        <f>9325000-E234</f>
        <v>8967207.1020281352</v>
      </c>
      <c r="BF234" s="1">
        <f>AZ234*BE234</f>
        <v>1793.4414204056272</v>
      </c>
      <c r="BG234" s="1">
        <f>AVERAGE(BF232:BF234)</f>
        <v>32868.305622887165</v>
      </c>
      <c r="BH234" s="1">
        <f>IF((BD234+BB234+AX234+AQ234)&lt;BG234,BD234+BB234+AX234+AQ234,BG234)</f>
        <v>11980.629509080552</v>
      </c>
      <c r="BI234" s="11">
        <v>8606.9537999999975</v>
      </c>
      <c r="BJ234" s="1">
        <v>28173.002761379452</v>
      </c>
      <c r="BK234" s="1">
        <v>11719.680132259622</v>
      </c>
    </row>
    <row r="235" spans="1:63">
      <c r="A235" s="8">
        <v>40047</v>
      </c>
      <c r="B235" s="7" t="s">
        <v>291</v>
      </c>
      <c r="C235" s="1">
        <v>22.241144511111113</v>
      </c>
      <c r="D235" s="1">
        <f>1*C235-19.06222222</f>
        <v>3.1789222911111139</v>
      </c>
      <c r="E235" s="1">
        <f>-9018.7*D235^3 + 50694*D235^2 + 41936*D235-0.0000001</f>
        <v>355878.41294184368</v>
      </c>
      <c r="F235" s="1">
        <f>C235-C236</f>
        <v>-9.4943177932549361E-4</v>
      </c>
      <c r="G235" s="1">
        <f>-2254.7*D235^4 + 16898*D235^3 + 20968*D235^2 + 0.8449*D235-0.0000003</f>
        <v>524485.14147409971</v>
      </c>
      <c r="H235" s="1">
        <f>G235-G234</f>
        <v>-7584.8055439186282</v>
      </c>
      <c r="I235" s="1">
        <v>1016.6875</v>
      </c>
      <c r="J235" s="9">
        <v>1.2999999999999999E-3</v>
      </c>
      <c r="K235" s="1">
        <v>1.1679999999999999</v>
      </c>
      <c r="L235" s="9">
        <v>2453000</v>
      </c>
      <c r="M235" s="1">
        <v>1.1791666666666667</v>
      </c>
      <c r="N235" s="1">
        <v>10.04358155386571</v>
      </c>
      <c r="O235" s="10">
        <v>10.7875</v>
      </c>
      <c r="P235" s="1">
        <f>AVERAGE(Q235:Q236)</f>
        <v>14.152262499999999</v>
      </c>
      <c r="Q235" s="1">
        <f>1.158*O235+2.676</f>
        <v>15.167924999999999</v>
      </c>
      <c r="R235" s="1">
        <f>EXP(2.3026*(((7.5*P235)/(P235+237.3)+0.7858)))</f>
        <v>16.140746004899601</v>
      </c>
      <c r="S235" s="1">
        <f>((0.622/I235)*J235*K235*L235*M235*(N235-R235))</f>
        <v>-16.382861004571094</v>
      </c>
      <c r="T235" s="1">
        <f>IF(S235&lt;0,S235,0)</f>
        <v>-16.382861004571094</v>
      </c>
      <c r="U235" s="9">
        <v>2258000</v>
      </c>
      <c r="V235" s="1">
        <f>(-T235)*E235/U235</f>
        <v>2.582066684567573</v>
      </c>
      <c r="W235" s="1">
        <f>V235*3600*24/1000</f>
        <v>223.09056154663833</v>
      </c>
      <c r="X235" s="1">
        <v>0</v>
      </c>
      <c r="Y235" s="1">
        <f>X235*E235</f>
        <v>0</v>
      </c>
      <c r="Z235" s="1">
        <v>8114000</v>
      </c>
      <c r="AA235" s="1">
        <v>0.1</v>
      </c>
      <c r="AB235" s="1">
        <v>7.8</v>
      </c>
      <c r="AC235" s="1">
        <v>0.11042333333333286</v>
      </c>
      <c r="AD235" s="1">
        <v>1.161</v>
      </c>
      <c r="AE235" s="1">
        <v>1.013E-3</v>
      </c>
      <c r="AF235" s="1">
        <v>1.2942864318120895</v>
      </c>
      <c r="AG235" s="1">
        <v>1.0041505566808793</v>
      </c>
      <c r="AH235" s="1">
        <v>999.65479978305882</v>
      </c>
      <c r="AI235" s="1">
        <v>2.4500000000000002</v>
      </c>
      <c r="AJ235" s="1">
        <v>28.356481481481481</v>
      </c>
      <c r="AK235" s="1">
        <v>6.7000000000000004E-2</v>
      </c>
      <c r="AL235" s="1">
        <v>200</v>
      </c>
      <c r="AM235" s="1">
        <v>30</v>
      </c>
      <c r="AN235" s="1">
        <f>((AA235*(AB235-AC235))/((AA235+(AK235*(1+(AL235/AM235))))*AH235*AI235))</f>
        <v>5.1162735603971373E-4</v>
      </c>
      <c r="AO235" s="1">
        <f>((86400*AD235*AE235*(AF235-AG235))/AM235)/((AA235+(AK235*(1+(AL235/AM235))))*AH235*AI235)</f>
        <v>6.5386322401323957E-4</v>
      </c>
      <c r="AP235" s="1">
        <f>AN235+AO235</f>
        <v>1.1654905800529533E-3</v>
      </c>
      <c r="AQ235" s="1">
        <f>AP235*Z235</f>
        <v>9456.7905665496637</v>
      </c>
      <c r="AR235" s="1">
        <v>388000</v>
      </c>
      <c r="AS235" s="1">
        <v>100</v>
      </c>
      <c r="AT235" s="1">
        <v>5</v>
      </c>
      <c r="AU235" s="1">
        <f>((AA235*(AB235-AC235))/((AA235+(AK235*(1+(AS235/AT235))))*AH235*AI235))</f>
        <v>2.0834018192194496E-4</v>
      </c>
      <c r="AV235" s="1">
        <f>((86400*AD235*AE235*(AF235-AG235))/AT235)/((AA235+(AK235*(1+(AS235/AT235))))*AH235*AI235)</f>
        <v>1.5975609759898792E-3</v>
      </c>
      <c r="AW235" s="1">
        <f>AU235+AV235</f>
        <v>1.8059011579118242E-3</v>
      </c>
      <c r="AX235" s="1">
        <f>AW235*AR235</f>
        <v>700.68964926978776</v>
      </c>
      <c r="AY235" s="1">
        <v>392000</v>
      </c>
      <c r="AZ235" s="1">
        <v>0</v>
      </c>
      <c r="BA235" s="1">
        <v>0.1</v>
      </c>
      <c r="BB235" s="1">
        <f>AY235*AZ235*BA235</f>
        <v>0</v>
      </c>
      <c r="BC235" s="1">
        <v>30000</v>
      </c>
      <c r="BD235" s="1">
        <f>BC235*W235/E235</f>
        <v>18.806189425973553</v>
      </c>
      <c r="BE235" s="1">
        <f>9325000-E235</f>
        <v>8969121.5870581567</v>
      </c>
      <c r="BF235" s="1">
        <f>AZ235*BE235</f>
        <v>0</v>
      </c>
      <c r="BG235" s="1">
        <f>AVERAGE(BF233:BF235)</f>
        <v>14942.16870615181</v>
      </c>
      <c r="BH235" s="1">
        <f>IF((BD235+BB235+AX235+AQ235)&lt;BG235,BD235+BB235+AX235+AQ235,BG235)</f>
        <v>10176.286405245424</v>
      </c>
      <c r="BI235" s="11">
        <v>6810.6113999999943</v>
      </c>
      <c r="BJ235" s="1">
        <v>25892.006514631605</v>
      </c>
      <c r="BK235" s="1">
        <v>11719.680132259622</v>
      </c>
    </row>
    <row r="236" spans="1:63">
      <c r="A236" s="8">
        <v>40048</v>
      </c>
      <c r="B236" s="7" t="s">
        <v>292</v>
      </c>
      <c r="C236" s="1">
        <v>22.242093942890438</v>
      </c>
      <c r="D236" s="1">
        <f>1*C236-19.06222222</f>
        <v>3.1798717228904394</v>
      </c>
      <c r="E236" s="1">
        <f>-9018.7*D236^3 + 50694*D236^2 + 41936*D236-0.0000001</f>
        <v>355964.61218286341</v>
      </c>
      <c r="F236" s="1">
        <f>C236-C237</f>
        <v>-1.2925347585749591E-2</v>
      </c>
      <c r="G236" s="1">
        <f>-2254.7*D236^4 + 16898*D236^3 + 20968*D236^2 + 0.8449*D236-0.0000003</f>
        <v>524823.06242489384</v>
      </c>
      <c r="H236" s="1">
        <f>G236-G235</f>
        <v>337.92095079412684</v>
      </c>
      <c r="I236" s="1">
        <v>1016.6875</v>
      </c>
      <c r="J236" s="9">
        <v>1.2999999999999999E-3</v>
      </c>
      <c r="K236" s="1">
        <v>1.1679999999999999</v>
      </c>
      <c r="L236" s="9">
        <v>2453000</v>
      </c>
      <c r="M236" s="1">
        <v>1.8124999999999998</v>
      </c>
      <c r="N236" s="1">
        <v>10.477681259316125</v>
      </c>
      <c r="O236" s="10">
        <v>9.0333333333333332</v>
      </c>
      <c r="P236" s="1">
        <f>AVERAGE(Q236:Q237)</f>
        <v>14.919437500000001</v>
      </c>
      <c r="Q236" s="1">
        <f>1.158*O236+2.676</f>
        <v>13.1366</v>
      </c>
      <c r="R236" s="1">
        <f>EXP(2.3026*(((7.5*P236)/(P236+237.3)+0.7858)))</f>
        <v>16.961041585745779</v>
      </c>
      <c r="S236" s="1">
        <f>((0.622/I236)*J236*K236*L236*M236*(N236-R236))</f>
        <v>-26.777178787061697</v>
      </c>
      <c r="T236" s="1">
        <f>IF(S236&lt;0,S236,0)</f>
        <v>-26.777178787061697</v>
      </c>
      <c r="U236" s="9">
        <v>2258000</v>
      </c>
      <c r="V236" s="1">
        <f>(-T236)*E236/U236</f>
        <v>4.2213144651406616</v>
      </c>
      <c r="W236" s="1">
        <f>V236*3600*24/1000</f>
        <v>364.72156978815315</v>
      </c>
      <c r="X236" s="1">
        <v>0</v>
      </c>
      <c r="Y236" s="1">
        <f>X236*E236</f>
        <v>0</v>
      </c>
      <c r="Z236" s="1">
        <v>8114000</v>
      </c>
      <c r="AA236" s="1">
        <v>0.1</v>
      </c>
      <c r="AB236" s="1">
        <v>9.6</v>
      </c>
      <c r="AC236" s="1">
        <v>-0.56467666666666627</v>
      </c>
      <c r="AD236" s="1">
        <v>1.161</v>
      </c>
      <c r="AE236" s="1">
        <v>1.013E-3</v>
      </c>
      <c r="AF236" s="1">
        <v>1.1506483035574961</v>
      </c>
      <c r="AG236" s="1">
        <v>1.0475693930304706</v>
      </c>
      <c r="AH236" s="1">
        <v>999.80672062225244</v>
      </c>
      <c r="AI236" s="1">
        <v>2.4500000000000002</v>
      </c>
      <c r="AJ236" s="1">
        <v>28.356481481481481</v>
      </c>
      <c r="AK236" s="1">
        <v>6.7000000000000004E-2</v>
      </c>
      <c r="AL236" s="1">
        <v>200</v>
      </c>
      <c r="AM236" s="1">
        <v>30</v>
      </c>
      <c r="AN236" s="1">
        <f>((AA236*(AB236-AC236))/((AA236+(AK236*(1+(AL236/AM236))))*AH236*AI236))</f>
        <v>6.7620581109482654E-4</v>
      </c>
      <c r="AO236" s="1">
        <f>((86400*AD236*AE236*(AF236-AG236))/AM236)/((AA236+(AK236*(1+(AL236/AM236))))*AH236*AI236)</f>
        <v>2.3226795846986847E-4</v>
      </c>
      <c r="AP236" s="1">
        <f>AN236+AO236</f>
        <v>9.0847376956469498E-4</v>
      </c>
      <c r="AQ236" s="1">
        <f>AP236*Z236</f>
        <v>7371.3561662479351</v>
      </c>
      <c r="AR236" s="1">
        <v>388000</v>
      </c>
      <c r="AS236" s="1">
        <v>100</v>
      </c>
      <c r="AT236" s="1">
        <v>5</v>
      </c>
      <c r="AU236" s="1">
        <f>((AA236*(AB236-AC236))/((AA236+(AK236*(1+(AS236/AT236))))*AH236*AI236))</f>
        <v>2.7535830529209815E-4</v>
      </c>
      <c r="AV236" s="1">
        <f>((86400*AD236*AE236*(AF236-AG236))/AT236)/((AA236+(AK236*(1+(AS236/AT236))))*AH236*AI236)</f>
        <v>5.6749211883613522E-4</v>
      </c>
      <c r="AW236" s="1">
        <f>AU236+AV236</f>
        <v>8.4285042412823342E-4</v>
      </c>
      <c r="AX236" s="1">
        <f>AW236*AR236</f>
        <v>327.02596456175456</v>
      </c>
      <c r="AY236" s="1">
        <v>392000</v>
      </c>
      <c r="AZ236" s="1">
        <v>0</v>
      </c>
      <c r="BA236" s="1">
        <v>0.1</v>
      </c>
      <c r="BB236" s="1">
        <f>AY236*AZ236*BA236</f>
        <v>0</v>
      </c>
      <c r="BC236" s="1">
        <v>30000</v>
      </c>
      <c r="BD236" s="1">
        <f>BC236*W236/E236</f>
        <v>30.738019227663383</v>
      </c>
      <c r="BE236" s="1">
        <f>9325000-E236</f>
        <v>8969035.3878171369</v>
      </c>
      <c r="BF236" s="1">
        <f>AZ236*BE236</f>
        <v>0</v>
      </c>
      <c r="BG236" s="1">
        <f>AVERAGE(BF234:BF236)</f>
        <v>597.81380680187578</v>
      </c>
      <c r="BH236" s="1">
        <f>IF((BD236+BB236+AX236+AQ236)&lt;BG236,BD236+BB236+AX236+AQ236,BG236)</f>
        <v>597.81380680187578</v>
      </c>
      <c r="BI236" s="11">
        <v>5875.8183000000035</v>
      </c>
      <c r="BJ236" s="1">
        <v>16892.855911677343</v>
      </c>
      <c r="BK236" s="1">
        <v>11719.680132259622</v>
      </c>
    </row>
    <row r="237" spans="1:63">
      <c r="A237" s="8">
        <v>40049</v>
      </c>
      <c r="B237" s="7" t="s">
        <v>293</v>
      </c>
      <c r="C237" s="1">
        <v>22.255019290476188</v>
      </c>
      <c r="D237" s="1">
        <f>1*C237-19.06222222</f>
        <v>3.192797070476189</v>
      </c>
      <c r="E237" s="1">
        <f>-9018.7*D237^3 + 50694*D237^2 + 41936*D237-0.0000001</f>
        <v>357131.75169726793</v>
      </c>
      <c r="F237" s="1">
        <f>C237-C238</f>
        <v>-5.7991489177524613E-3</v>
      </c>
      <c r="G237" s="1">
        <f>-2254.7*D237^4 + 16898*D237^3 + 20968*D237^2 + 0.8449*D237-0.0000003</f>
        <v>529431.55349645577</v>
      </c>
      <c r="H237" s="1">
        <f>G237-G236</f>
        <v>4608.4910715619335</v>
      </c>
      <c r="I237" s="1">
        <v>1018.4666666666669</v>
      </c>
      <c r="J237" s="9">
        <v>1.2999999999999999E-3</v>
      </c>
      <c r="K237" s="1">
        <v>1.1679999999999999</v>
      </c>
      <c r="L237" s="9">
        <v>2453000</v>
      </c>
      <c r="M237" s="1">
        <v>3.2624999999999997</v>
      </c>
      <c r="N237" s="1">
        <v>11.365387204553029</v>
      </c>
      <c r="O237" s="10">
        <v>12.112500000000002</v>
      </c>
      <c r="P237" s="1">
        <f>AVERAGE(Q237:Q238)</f>
        <v>15.681787499999999</v>
      </c>
      <c r="Q237" s="1">
        <f>1.158*O237+2.676</f>
        <v>16.702275</v>
      </c>
      <c r="R237" s="1">
        <f>EXP(2.3026*(((7.5*P237)/(P237+237.3)+0.7858)))</f>
        <v>17.812164103367554</v>
      </c>
      <c r="S237" s="1">
        <f>((0.622/I237)*J237*K237*L237*M237*(N237-R237))</f>
        <v>-47.843227535681244</v>
      </c>
      <c r="T237" s="1">
        <f>IF(S237&lt;0,S237,0)</f>
        <v>-47.843227535681244</v>
      </c>
      <c r="U237" s="9">
        <v>2258000</v>
      </c>
      <c r="V237" s="1">
        <f>(-T237)*E237/U237</f>
        <v>7.5670219914387973</v>
      </c>
      <c r="W237" s="1">
        <f>V237*3600*24/1000</f>
        <v>653.79070006031202</v>
      </c>
      <c r="X237" s="1">
        <v>0</v>
      </c>
      <c r="Y237" s="1">
        <f>X237*E237</f>
        <v>0</v>
      </c>
      <c r="Z237" s="1">
        <v>8114000</v>
      </c>
      <c r="AA237" s="1">
        <v>0.1</v>
      </c>
      <c r="AB237" s="1">
        <v>5.7</v>
      </c>
      <c r="AC237" s="1">
        <v>0.75778666666666739</v>
      </c>
      <c r="AD237" s="1">
        <v>1.161</v>
      </c>
      <c r="AE237" s="1">
        <v>1.013E-3</v>
      </c>
      <c r="AF237" s="1">
        <v>1.4130023193272814</v>
      </c>
      <c r="AG237" s="1">
        <v>1.1362893651256889</v>
      </c>
      <c r="AH237" s="1">
        <v>999.51319004176344</v>
      </c>
      <c r="AI237" s="1">
        <v>2.4500000000000002</v>
      </c>
      <c r="AJ237" s="1">
        <v>28.356481481481481</v>
      </c>
      <c r="AK237" s="1">
        <v>6.7000000000000004E-2</v>
      </c>
      <c r="AL237" s="1">
        <v>200</v>
      </c>
      <c r="AM237" s="1">
        <v>30</v>
      </c>
      <c r="AN237" s="1">
        <f>((AA237*(AB237-AC237))/((AA237+(AK237*(1+(AL237/AM237))))*AH237*AI237))</f>
        <v>3.288776346348149E-4</v>
      </c>
      <c r="AO237" s="1">
        <f>((86400*AD237*AE237*(AF237-AG237))/AM237)/((AA237+(AK237*(1+(AL237/AM237))))*AH237*AI237)</f>
        <v>6.2370107988703627E-4</v>
      </c>
      <c r="AP237" s="1">
        <f>AN237+AO237</f>
        <v>9.5257871452185112E-4</v>
      </c>
      <c r="AQ237" s="1">
        <f>AP237*Z237</f>
        <v>7729.2236896303002</v>
      </c>
      <c r="AR237" s="1">
        <v>388000</v>
      </c>
      <c r="AS237" s="1">
        <v>100</v>
      </c>
      <c r="AT237" s="1">
        <v>5</v>
      </c>
      <c r="AU237" s="1">
        <f>((AA237*(AB237-AC237))/((AA237+(AK237*(1+(AS237/AT237))))*AH237*AI237))</f>
        <v>1.3392252275219957E-4</v>
      </c>
      <c r="AV237" s="1">
        <f>((86400*AD237*AE237*(AF237-AG237))/AT237)/((AA237+(AK237*(1+(AS237/AT237))))*AH237*AI237)</f>
        <v>1.5238668720265875E-3</v>
      </c>
      <c r="AW237" s="1">
        <f>AU237+AV237</f>
        <v>1.6577893947787871E-3</v>
      </c>
      <c r="AX237" s="1">
        <f>AW237*AR237</f>
        <v>643.22228517416943</v>
      </c>
      <c r="AY237" s="1">
        <v>392000</v>
      </c>
      <c r="AZ237" s="1">
        <v>0</v>
      </c>
      <c r="BA237" s="1">
        <v>0.1</v>
      </c>
      <c r="BB237" s="1">
        <f>AY237*AZ237*BA237</f>
        <v>0</v>
      </c>
      <c r="BC237" s="1">
        <v>30000</v>
      </c>
      <c r="BD237" s="1">
        <f>BC237*W237/E237</f>
        <v>54.920126560002558</v>
      </c>
      <c r="BE237" s="1">
        <f>9325000-E237</f>
        <v>8967868.2483027317</v>
      </c>
      <c r="BF237" s="1">
        <f>AZ237*BE237</f>
        <v>0</v>
      </c>
      <c r="BG237" s="1">
        <f>AVERAGE(BF235:BF237)</f>
        <v>0</v>
      </c>
      <c r="BH237" s="1">
        <f>IF((BD237+BB237+AX237+AQ237)&lt;BG237,BD237+BB237+AX237+AQ237,BG237)</f>
        <v>0</v>
      </c>
      <c r="BI237" s="11">
        <v>5402.7405000000008</v>
      </c>
      <c r="BJ237" s="1">
        <v>11860.138860637377</v>
      </c>
      <c r="BK237" s="1">
        <v>11719.680132259622</v>
      </c>
    </row>
    <row r="238" spans="1:63">
      <c r="A238" s="8">
        <v>40050</v>
      </c>
      <c r="B238" s="7" t="s">
        <v>294</v>
      </c>
      <c r="C238" s="1">
        <v>22.26081843939394</v>
      </c>
      <c r="D238" s="1">
        <f>1*C238-19.06222222</f>
        <v>3.1985962193939415</v>
      </c>
      <c r="E238" s="1">
        <f>-9018.7*D238^3 + 50694*D238^2 + 41936*D238-0.0000001</f>
        <v>357651.53762285388</v>
      </c>
      <c r="F238" s="1">
        <f>C238-C239</f>
        <v>2.2334248484852992E-2</v>
      </c>
      <c r="G238" s="1">
        <f>-2254.7*D238^4 + 16898*D238^3 + 20968*D238^2 + 0.8449*D238-0.0000003</f>
        <v>531504.10800204694</v>
      </c>
      <c r="H238" s="1">
        <f>G238-G237</f>
        <v>2072.5545055911643</v>
      </c>
      <c r="I238" s="1">
        <v>1017.3833333333333</v>
      </c>
      <c r="J238" s="9">
        <v>1.2999999999999999E-3</v>
      </c>
      <c r="K238" s="1">
        <v>1.1679999999999999</v>
      </c>
      <c r="L238" s="9">
        <v>2453000</v>
      </c>
      <c r="M238" s="1">
        <v>2.5750000000000002</v>
      </c>
      <c r="N238" s="1">
        <v>11.368232929025702</v>
      </c>
      <c r="O238" s="10">
        <v>10.35</v>
      </c>
      <c r="P238" s="1">
        <f>AVERAGE(Q238:Q239)</f>
        <v>16.309037499999995</v>
      </c>
      <c r="Q238" s="1">
        <f>1.158*O238+2.676</f>
        <v>14.661299999999999</v>
      </c>
      <c r="R238" s="1">
        <f>EXP(2.3026*(((7.5*P238)/(P238+237.3)+0.7858)))</f>
        <v>18.54029575237378</v>
      </c>
      <c r="S238" s="1">
        <f>((0.622/I238)*J238*K238*L238*M238*(N238-R238))</f>
        <v>-42.054340591038219</v>
      </c>
      <c r="T238" s="1">
        <f>IF(S238&lt;0,S238,0)</f>
        <v>-42.054340591038219</v>
      </c>
      <c r="U238" s="9">
        <v>2258000</v>
      </c>
      <c r="V238" s="1">
        <f>(-T238)*E238/U238</f>
        <v>6.6611158441541258</v>
      </c>
      <c r="W238" s="1">
        <f>V238*3600*24/1000</f>
        <v>575.52040893491653</v>
      </c>
      <c r="X238" s="1">
        <v>0</v>
      </c>
      <c r="Y238" s="1">
        <f>X238*E238</f>
        <v>0</v>
      </c>
      <c r="Z238" s="1">
        <v>8114000</v>
      </c>
      <c r="AA238" s="1">
        <v>0.1</v>
      </c>
      <c r="AB238" s="1">
        <v>13.6</v>
      </c>
      <c r="AC238" s="1">
        <v>-0.11094666666666729</v>
      </c>
      <c r="AD238" s="1">
        <v>1.161</v>
      </c>
      <c r="AE238" s="1">
        <v>1.013E-3</v>
      </c>
      <c r="AF238" s="1">
        <v>1.2570615101536242</v>
      </c>
      <c r="AG238" s="1">
        <v>1.1365931154305686</v>
      </c>
      <c r="AH238" s="1">
        <v>999.69654149279393</v>
      </c>
      <c r="AI238" s="1">
        <v>2.4500000000000002</v>
      </c>
      <c r="AJ238" s="1">
        <v>28.356481481481481</v>
      </c>
      <c r="AK238" s="1">
        <v>6.7000000000000004E-2</v>
      </c>
      <c r="AL238" s="1">
        <v>200</v>
      </c>
      <c r="AM238" s="1">
        <v>30</v>
      </c>
      <c r="AN238" s="1">
        <f>((AA238*(AB238-AC238))/((AA238+(AK238*(1+(AL238/AM238))))*AH238*AI238))</f>
        <v>9.1222219288930985E-4</v>
      </c>
      <c r="AO238" s="1">
        <f>((86400*AD238*AE238*(AF238-AG238))/AM238)/((AA238+(AK238*(1+(AL238/AM238))))*AH238*AI238)</f>
        <v>2.7148164267271757E-4</v>
      </c>
      <c r="AP238" s="1">
        <f>AN238+AO238</f>
        <v>1.1837038355620275E-3</v>
      </c>
      <c r="AQ238" s="1">
        <f>AP238*Z238</f>
        <v>9604.5729217502903</v>
      </c>
      <c r="AR238" s="1">
        <v>388000</v>
      </c>
      <c r="AS238" s="1">
        <v>100</v>
      </c>
      <c r="AT238" s="1">
        <v>5</v>
      </c>
      <c r="AU238" s="1">
        <f>((AA238*(AB238-AC238))/((AA238+(AK238*(1+(AS238/AT238))))*AH238*AI238))</f>
        <v>3.7146672353665543E-4</v>
      </c>
      <c r="AV238" s="1">
        <f>((86400*AD238*AE238*(AF238-AG238))/AT238)/((AA238+(AK238*(1+(AS238/AT238))))*AH238*AI238)</f>
        <v>6.633015317325454E-4</v>
      </c>
      <c r="AW238" s="1">
        <f>AU238+AV238</f>
        <v>1.0347682552692009E-3</v>
      </c>
      <c r="AX238" s="1">
        <f>AW238*AR238</f>
        <v>401.49008304444993</v>
      </c>
      <c r="AY238" s="1">
        <v>392000</v>
      </c>
      <c r="AZ238" s="1">
        <v>0</v>
      </c>
      <c r="BA238" s="1">
        <v>0.1</v>
      </c>
      <c r="BB238" s="1">
        <f>AY238*AZ238*BA238</f>
        <v>0</v>
      </c>
      <c r="BC238" s="1">
        <v>30000</v>
      </c>
      <c r="BD238" s="1">
        <f>BC238*W238/E238</f>
        <v>48.27495607261784</v>
      </c>
      <c r="BE238" s="1">
        <f>9325000-E238</f>
        <v>8967348.4623771459</v>
      </c>
      <c r="BF238" s="1">
        <f>AZ238*BE238</f>
        <v>0</v>
      </c>
      <c r="BG238" s="1">
        <f>AVERAGE(BF236:BF238)</f>
        <v>0</v>
      </c>
      <c r="BH238" s="1">
        <f>IF((BD238+BB238+AX238+AQ238)&lt;BG238,BD238+BB238+AX238+AQ238,BG238)</f>
        <v>0</v>
      </c>
      <c r="BI238" s="11">
        <v>4874.1894000000011</v>
      </c>
      <c r="BJ238" s="1">
        <v>14067.940431562936</v>
      </c>
      <c r="BK238" s="1">
        <v>11841.825946089017</v>
      </c>
    </row>
    <row r="239" spans="1:63">
      <c r="A239" s="8">
        <v>40051</v>
      </c>
      <c r="B239" s="7" t="s">
        <v>295</v>
      </c>
      <c r="C239" s="1">
        <v>22.238484190909087</v>
      </c>
      <c r="D239" s="1">
        <f>1*C239-19.06222222</f>
        <v>3.1762619709090885</v>
      </c>
      <c r="E239" s="1">
        <f>-9018.7*D239^3 + 50694*D239^2 + 41936*D239-0.0000001</f>
        <v>355636.54255920585</v>
      </c>
      <c r="F239" s="1">
        <f>C239-C240</f>
        <v>9.7216785984812759E-3</v>
      </c>
      <c r="G239" s="1">
        <f>-2254.7*D239^4 + 16898*D239^3 + 20968*D239^2 + 0.8449*D239-0.0000003</f>
        <v>523538.71884609765</v>
      </c>
      <c r="H239" s="1">
        <f>G239-G238</f>
        <v>-7965.3891559492913</v>
      </c>
      <c r="I239" s="1">
        <v>1010.05</v>
      </c>
      <c r="J239" s="9">
        <v>1.2999999999999999E-3</v>
      </c>
      <c r="K239" s="1">
        <v>1.1679999999999999</v>
      </c>
      <c r="L239" s="9">
        <v>2453000</v>
      </c>
      <c r="M239" s="1">
        <v>3.9</v>
      </c>
      <c r="N239" s="1">
        <v>12.512345891397405</v>
      </c>
      <c r="O239" s="10">
        <v>13.195833333333326</v>
      </c>
      <c r="P239" s="1">
        <f>AVERAGE(Q239:Q240)</f>
        <v>18.036387499999996</v>
      </c>
      <c r="Q239" s="1">
        <f>1.158*O239+2.676</f>
        <v>17.95677499999999</v>
      </c>
      <c r="R239" s="1">
        <f>EXP(2.3026*(((7.5*P239)/(P239+237.3)+0.7858)))</f>
        <v>20.681956968951916</v>
      </c>
      <c r="S239" s="1">
        <f>((0.622/I239)*J239*K239*L239*M239*(N239-R239))</f>
        <v>-73.079782146411304</v>
      </c>
      <c r="T239" s="1">
        <f>IF(S239&lt;0,S239,0)</f>
        <v>-73.079782146411304</v>
      </c>
      <c r="U239" s="9">
        <v>2258000</v>
      </c>
      <c r="V239" s="1">
        <f>(-T239)*E239/U239</f>
        <v>11.510115612723514</v>
      </c>
      <c r="W239" s="1">
        <f>V239*3600*24/1000</f>
        <v>994.47398893931154</v>
      </c>
      <c r="X239" s="1">
        <v>8.9999999999999993E-3</v>
      </c>
      <c r="Y239" s="1">
        <f>X239*E239</f>
        <v>3200.7288830328525</v>
      </c>
      <c r="Z239" s="1">
        <v>8114000</v>
      </c>
      <c r="AA239" s="1">
        <v>0.1</v>
      </c>
      <c r="AB239" s="1">
        <v>14</v>
      </c>
      <c r="AC239" s="1">
        <v>1.0163133333333303</v>
      </c>
      <c r="AD239" s="1">
        <v>1.161</v>
      </c>
      <c r="AE239" s="1">
        <v>1.013E-3</v>
      </c>
      <c r="AF239" s="1">
        <v>1.5170658328404201</v>
      </c>
      <c r="AG239" s="1">
        <v>1.250947201329663</v>
      </c>
      <c r="AH239" s="1">
        <v>999.38085042283114</v>
      </c>
      <c r="AI239" s="1">
        <v>2.4500000000000002</v>
      </c>
      <c r="AJ239" s="1">
        <v>28.356481481481481</v>
      </c>
      <c r="AK239" s="1">
        <v>6.7000000000000004E-2</v>
      </c>
      <c r="AL239" s="1">
        <v>200</v>
      </c>
      <c r="AM239" s="1">
        <v>30</v>
      </c>
      <c r="AN239" s="1">
        <f>((AA239*(AB239-AC239))/((AA239+(AK239*(1+(AL239/AM239))))*AH239*AI239))</f>
        <v>8.6410871361661886E-4</v>
      </c>
      <c r="AO239" s="1">
        <f>((86400*AD239*AE239*(AF239-AG239))/AM239)/((AA239+(AK239*(1+(AL239/AM239))))*AH239*AI239)</f>
        <v>5.9990128567405984E-4</v>
      </c>
      <c r="AP239" s="1">
        <f>AN239+AO239</f>
        <v>1.4640099992906787E-3</v>
      </c>
      <c r="AQ239" s="1">
        <f>AP239*Z239</f>
        <v>11878.977134244567</v>
      </c>
      <c r="AR239" s="1">
        <v>388000</v>
      </c>
      <c r="AS239" s="1">
        <v>100</v>
      </c>
      <c r="AT239" s="1">
        <v>5</v>
      </c>
      <c r="AU239" s="1">
        <f>((AA239*(AB239-AC239))/((AA239+(AK239*(1+(AS239/AT239))))*AH239*AI239))</f>
        <v>3.5187439543645107E-4</v>
      </c>
      <c r="AV239" s="1">
        <f>((86400*AD239*AE239*(AF239-AG239))/AT239)/((AA239+(AK239*(1+(AS239/AT239))))*AH239*AI239)</f>
        <v>1.4657176734252744E-3</v>
      </c>
      <c r="AW239" s="1">
        <f>AU239+AV239</f>
        <v>1.8175920688617254E-3</v>
      </c>
      <c r="AX239" s="1">
        <f>AW239*AR239</f>
        <v>705.2257227183494</v>
      </c>
      <c r="AY239" s="1">
        <v>392000</v>
      </c>
      <c r="AZ239" s="1">
        <v>8.9999999999999993E-3</v>
      </c>
      <c r="BA239" s="1">
        <v>0.1</v>
      </c>
      <c r="BB239" s="1">
        <f>AY239*AZ239*BA239</f>
        <v>352.79999999999995</v>
      </c>
      <c r="BC239" s="1">
        <v>30000</v>
      </c>
      <c r="BD239" s="1">
        <f>BC239*W239/E239</f>
        <v>83.889634775685593</v>
      </c>
      <c r="BE239" s="1">
        <f>9325000-E239</f>
        <v>8969363.4574407935</v>
      </c>
      <c r="BF239" s="1">
        <f>AZ239*BE239</f>
        <v>80724.271116967138</v>
      </c>
      <c r="BG239" s="1">
        <f>AVERAGE(BF237:BF239)</f>
        <v>26908.090372322378</v>
      </c>
      <c r="BH239" s="1">
        <f>IF((BD239+BB239+AX239+AQ239)&lt;BG239,BD239+BB239+AX239+AQ239,BG239)</f>
        <v>13020.892491738603</v>
      </c>
      <c r="BI239" s="11">
        <v>8199.5364000000009</v>
      </c>
      <c r="BJ239" s="1">
        <v>30654.428601210322</v>
      </c>
      <c r="BK239" s="1">
        <v>12283.248151167492</v>
      </c>
    </row>
    <row r="240" spans="1:63">
      <c r="A240" s="8">
        <v>40052</v>
      </c>
      <c r="B240" s="7" t="s">
        <v>296</v>
      </c>
      <c r="C240" s="1">
        <v>22.228762512310606</v>
      </c>
      <c r="D240" s="1">
        <f>1*C240-19.06222222</f>
        <v>3.1665402923106072</v>
      </c>
      <c r="E240" s="1">
        <f>-9018.7*D240^3 + 50694*D240^2 + 41936*D240-0.0000001</f>
        <v>354748.43451182113</v>
      </c>
      <c r="F240" s="1">
        <f>C240-C241</f>
        <v>6.6579233901542523E-3</v>
      </c>
      <c r="G240" s="1">
        <f>-2254.7*D240^4 + 16898*D240^3 + 20968*D240^2 + 0.8449*D240-0.0000003</f>
        <v>520085.66905087489</v>
      </c>
      <c r="H240" s="1">
        <f>G240-G239</f>
        <v>-3453.0497952227597</v>
      </c>
      <c r="I240" s="1">
        <v>1011.975</v>
      </c>
      <c r="J240" s="9">
        <v>1.2999999999999999E-3</v>
      </c>
      <c r="K240" s="1">
        <v>1.1679999999999999</v>
      </c>
      <c r="L240" s="9">
        <v>2453000</v>
      </c>
      <c r="M240" s="1">
        <v>5.8208333333333329</v>
      </c>
      <c r="N240" s="1">
        <v>11.693753635754236</v>
      </c>
      <c r="O240" s="10">
        <v>13.333333333333336</v>
      </c>
      <c r="P240" s="1">
        <f>AVERAGE(Q240:Q241)</f>
        <v>17.812024999999998</v>
      </c>
      <c r="Q240" s="1">
        <f>1.158*O240+2.676</f>
        <v>18.116</v>
      </c>
      <c r="R240" s="1">
        <f>EXP(2.3026*(((7.5*P240)/(P240+237.3)+0.7858)))</f>
        <v>20.392079599219937</v>
      </c>
      <c r="S240" s="1">
        <f>((0.622/I240)*J240*K240*L240*M240*(N240-R240))</f>
        <v>-115.91114265473297</v>
      </c>
      <c r="T240" s="1">
        <f>IF(S240&lt;0,S240,0)</f>
        <v>-115.91114265473297</v>
      </c>
      <c r="U240" s="9">
        <v>2258000</v>
      </c>
      <c r="V240" s="1">
        <f>(-T240)*E240/U240</f>
        <v>18.210494419505267</v>
      </c>
      <c r="W240" s="1">
        <f>V240*3600*24/1000</f>
        <v>1573.3867178452551</v>
      </c>
      <c r="X240" s="1">
        <v>3.5999999999999999E-3</v>
      </c>
      <c r="Y240" s="1">
        <f>X240*E240</f>
        <v>1277.0943642425561</v>
      </c>
      <c r="Z240" s="1">
        <v>8114000</v>
      </c>
      <c r="AA240" s="1">
        <v>0.1</v>
      </c>
      <c r="AB240" s="1">
        <v>15.9</v>
      </c>
      <c r="AC240" s="1">
        <v>0.54531333333333432</v>
      </c>
      <c r="AD240" s="1">
        <v>1.161</v>
      </c>
      <c r="AE240" s="1">
        <v>1.013E-3</v>
      </c>
      <c r="AF240" s="1">
        <v>1.5307433826251815</v>
      </c>
      <c r="AG240" s="1">
        <v>1.1691052584799824</v>
      </c>
      <c r="AH240" s="1">
        <v>999.3630111122834</v>
      </c>
      <c r="AI240" s="1">
        <v>2.4500000000000002</v>
      </c>
      <c r="AJ240" s="1">
        <v>28.356481481481481</v>
      </c>
      <c r="AK240" s="1">
        <v>6.7000000000000004E-2</v>
      </c>
      <c r="AL240" s="1">
        <v>200</v>
      </c>
      <c r="AM240" s="1">
        <v>30</v>
      </c>
      <c r="AN240" s="1">
        <f>((AA240*(AB240-AC240))/((AA240+(AK240*(1+(AL240/AM240))))*AH240*AI240))</f>
        <v>1.0219251071838045E-3</v>
      </c>
      <c r="AO240" s="1">
        <f>((86400*AD240*AE240*(AF240-AG240))/AM240)/((AA240+(AK240*(1+(AL240/AM240))))*AH240*AI240)</f>
        <v>8.1524186054431557E-4</v>
      </c>
      <c r="AP240" s="1">
        <f>AN240+AO240</f>
        <v>1.8371669677281202E-3</v>
      </c>
      <c r="AQ240" s="1">
        <f>AP240*Z240</f>
        <v>14906.772776145966</v>
      </c>
      <c r="AR240" s="1">
        <v>388000</v>
      </c>
      <c r="AS240" s="1">
        <v>100</v>
      </c>
      <c r="AT240" s="1">
        <v>5</v>
      </c>
      <c r="AU240" s="1">
        <f>((AA240*(AB240-AC240))/((AA240+(AK240*(1+(AS240/AT240))))*AH240*AI240))</f>
        <v>4.1613893437854099E-4</v>
      </c>
      <c r="AV240" s="1">
        <f>((86400*AD240*AE240*(AF240-AG240))/AT240)/((AA240+(AK240*(1+(AS240/AT240))))*AH240*AI240)</f>
        <v>1.9918517123584402E-3</v>
      </c>
      <c r="AW240" s="1">
        <f>AU240+AV240</f>
        <v>2.4079906467369813E-3</v>
      </c>
      <c r="AX240" s="1">
        <f>AW240*AR240</f>
        <v>934.30037093394878</v>
      </c>
      <c r="AY240" s="1">
        <v>392000</v>
      </c>
      <c r="AZ240" s="1">
        <v>3.5999999999999999E-3</v>
      </c>
      <c r="BA240" s="1">
        <v>0.1</v>
      </c>
      <c r="BB240" s="1">
        <f>AY240*AZ240*BA240</f>
        <v>141.12</v>
      </c>
      <c r="BC240" s="1">
        <v>30000</v>
      </c>
      <c r="BD240" s="1">
        <f>BC240*W240/E240</f>
        <v>133.05654639551278</v>
      </c>
      <c r="BE240" s="1">
        <f>9325000-E240</f>
        <v>8970251.5654881783</v>
      </c>
      <c r="BF240" s="1">
        <f>AZ240*BE240</f>
        <v>32292.905635757441</v>
      </c>
      <c r="BG240" s="1">
        <f>AVERAGE(BF238:BF240)</f>
        <v>37672.392250908197</v>
      </c>
      <c r="BH240" s="1">
        <f>IF((BD240+BB240+AX240+AQ240)&lt;BG240,BD240+BB240+AX240+AQ240,BG240)</f>
        <v>16115.249693475427</v>
      </c>
      <c r="BI240" s="11">
        <v>7873.054200000005</v>
      </c>
      <c r="BJ240" s="1">
        <v>23892.040112544353</v>
      </c>
      <c r="BK240" s="1">
        <v>12862.228470924289</v>
      </c>
    </row>
    <row r="241" spans="1:63">
      <c r="A241" s="8">
        <v>40053</v>
      </c>
      <c r="B241" s="7" t="s">
        <v>297</v>
      </c>
      <c r="C241" s="1">
        <v>22.222104588920452</v>
      </c>
      <c r="D241" s="1">
        <f>1*C241-19.06222222</f>
        <v>3.1598823689204529</v>
      </c>
      <c r="E241" s="1">
        <f>-9018.7*D241^3 + 50694*D241^2 + 41936*D241-0.0000001</f>
        <v>354136.39305824763</v>
      </c>
      <c r="F241" s="1">
        <f>C241-C242</f>
        <v>5.076188226009748E-3</v>
      </c>
      <c r="G241" s="1">
        <f>-2254.7*D241^4 + 16898*D241^3 + 20968*D241^2 + 0.8449*D241-0.0000003</f>
        <v>517725.83234507171</v>
      </c>
      <c r="H241" s="1">
        <f>G241-G240</f>
        <v>-2359.8367058031727</v>
      </c>
      <c r="I241" s="1">
        <v>1018.7375000000002</v>
      </c>
      <c r="J241" s="9">
        <v>1.2999999999999999E-3</v>
      </c>
      <c r="K241" s="1">
        <v>1.1679999999999999</v>
      </c>
      <c r="L241" s="9">
        <v>2453000</v>
      </c>
      <c r="M241" s="1">
        <v>3.412500000000001</v>
      </c>
      <c r="N241" s="1">
        <v>11.582702604887615</v>
      </c>
      <c r="O241" s="10">
        <v>12.808333333333332</v>
      </c>
      <c r="P241" s="1">
        <f>AVERAGE(Q241:Q242)</f>
        <v>16.774649999999998</v>
      </c>
      <c r="Q241" s="1">
        <f>1.158*O241+2.676</f>
        <v>17.508049999999997</v>
      </c>
      <c r="R241" s="1">
        <f>EXP(2.3026*(((7.5*P241)/(P241+237.3)+0.7858)))</f>
        <v>19.097531390790405</v>
      </c>
      <c r="S241" s="1">
        <f>((0.622/I241)*J241*K241*L241*M241*(N241-R241))</f>
        <v>-58.318129423210998</v>
      </c>
      <c r="T241" s="1">
        <f>IF(S241&lt;0,S241,0)</f>
        <v>-58.318129423210998</v>
      </c>
      <c r="U241" s="9">
        <v>2258000</v>
      </c>
      <c r="V241" s="1">
        <f>(-T241)*E241/U241</f>
        <v>9.1464003559964606</v>
      </c>
      <c r="W241" s="1">
        <f>V241*3600*24/1000</f>
        <v>790.24899075809412</v>
      </c>
      <c r="X241" s="1">
        <v>0</v>
      </c>
      <c r="Y241" s="1">
        <f>X241*E241</f>
        <v>0</v>
      </c>
      <c r="Z241" s="1">
        <v>8114000</v>
      </c>
      <c r="AA241" s="1">
        <v>0.1</v>
      </c>
      <c r="AB241" s="1">
        <v>12.8</v>
      </c>
      <c r="AC241" s="1">
        <v>0.19415666666666659</v>
      </c>
      <c r="AD241" s="1">
        <v>1.161</v>
      </c>
      <c r="AE241" s="1">
        <v>1.013E-3</v>
      </c>
      <c r="AF241" s="1">
        <v>1.4790954432233696</v>
      </c>
      <c r="AG241" s="1">
        <v>1.1580084740902965</v>
      </c>
      <c r="AH241" s="1">
        <v>999.42986901745167</v>
      </c>
      <c r="AI241" s="1">
        <v>2.4500000000000002</v>
      </c>
      <c r="AJ241" s="1">
        <v>28.356481481481481</v>
      </c>
      <c r="AK241" s="1">
        <v>6.7000000000000004E-2</v>
      </c>
      <c r="AL241" s="1">
        <v>200</v>
      </c>
      <c r="AM241" s="1">
        <v>30</v>
      </c>
      <c r="AN241" s="1">
        <f>((AA241*(AB241-AC241))/((AA241+(AK241*(1+(AL241/AM241))))*AH241*AI241))</f>
        <v>8.3892080047693436E-4</v>
      </c>
      <c r="AO241" s="1">
        <f>((86400*AD241*AE241*(AF241-AG241))/AM241)/((AA241+(AK241*(1+(AL241/AM241))))*AH241*AI241)</f>
        <v>7.2377885430616163E-4</v>
      </c>
      <c r="AP241" s="1">
        <f>AN241+AO241</f>
        <v>1.5626996547830961E-3</v>
      </c>
      <c r="AQ241" s="1">
        <f>AP241*Z241</f>
        <v>12679.744998910042</v>
      </c>
      <c r="AR241" s="1">
        <v>388000</v>
      </c>
      <c r="AS241" s="1">
        <v>100</v>
      </c>
      <c r="AT241" s="1">
        <v>5</v>
      </c>
      <c r="AU241" s="1">
        <f>((AA241*(AB241-AC241))/((AA241+(AK241*(1+(AS241/AT241))))*AH241*AI241))</f>
        <v>3.4161760532582089E-4</v>
      </c>
      <c r="AV241" s="1">
        <f>((86400*AD241*AE241*(AF241-AG241))/AT241)/((AA241+(AK241*(1+(AS241/AT241))))*AH241*AI241)</f>
        <v>1.7683833719676757E-3</v>
      </c>
      <c r="AW241" s="1">
        <f>AU241+AV241</f>
        <v>2.1100009772934965E-3</v>
      </c>
      <c r="AX241" s="1">
        <f>AW241*AR241</f>
        <v>818.68037918987659</v>
      </c>
      <c r="AY241" s="1">
        <v>392000</v>
      </c>
      <c r="AZ241" s="1">
        <v>0</v>
      </c>
      <c r="BA241" s="1">
        <v>0.1</v>
      </c>
      <c r="BB241" s="1">
        <f>AY241*AZ241*BA241</f>
        <v>0</v>
      </c>
      <c r="BC241" s="1">
        <v>30000</v>
      </c>
      <c r="BD241" s="1">
        <f>BC241*W241/E241</f>
        <v>66.944460347636351</v>
      </c>
      <c r="BE241" s="1">
        <f>9325000-E241</f>
        <v>8970863.6069417521</v>
      </c>
      <c r="BF241" s="1">
        <f>AZ241*BE241</f>
        <v>0</v>
      </c>
      <c r="BG241" s="1">
        <f>AVERAGE(BF239:BF241)</f>
        <v>37672.392250908197</v>
      </c>
      <c r="BH241" s="1">
        <f>IF((BD241+BB241+AX241+AQ241)&lt;BG241,BD241+BB241+AX241+AQ241,BG241)</f>
        <v>13565.369838447556</v>
      </c>
      <c r="BI241" s="11">
        <v>6158.6325000000052</v>
      </c>
      <c r="BJ241" s="1">
        <v>20590.448685969375</v>
      </c>
      <c r="BK241" s="1">
        <v>12862.228470924289</v>
      </c>
    </row>
    <row r="242" spans="1:63">
      <c r="A242" s="8">
        <v>40054</v>
      </c>
      <c r="B242" s="7" t="s">
        <v>298</v>
      </c>
      <c r="C242" s="1">
        <v>22.217028400694442</v>
      </c>
      <c r="D242" s="1">
        <f>1*C242-19.06222222</f>
        <v>3.1548061806944432</v>
      </c>
      <c r="E242" s="1">
        <f>-9018.7*D242^3 + 50694*D242^2 + 41936*D242-0.0000001</f>
        <v>353667.68172197614</v>
      </c>
      <c r="F242" s="1">
        <f>C242-C243</f>
        <v>7.217855239897375E-3</v>
      </c>
      <c r="G242" s="1">
        <f>-2254.7*D242^4 + 16898*D242^3 + 20968*D242^2 + 0.8449*D242-0.0000003</f>
        <v>515929.36992100067</v>
      </c>
      <c r="H242" s="1">
        <f>G242-G241</f>
        <v>-1796.46242407104</v>
      </c>
      <c r="I242" s="1">
        <v>1018.625</v>
      </c>
      <c r="J242" s="9">
        <v>1.2999999999999999E-3</v>
      </c>
      <c r="K242" s="1">
        <v>1.1679999999999999</v>
      </c>
      <c r="L242" s="9">
        <v>2453000</v>
      </c>
      <c r="M242" s="1">
        <v>2.1583333333333337</v>
      </c>
      <c r="N242" s="1">
        <v>11.699142269656255</v>
      </c>
      <c r="O242" s="10">
        <v>11.541666666666664</v>
      </c>
      <c r="P242" s="1">
        <f>AVERAGE(Q242:Q243)</f>
        <v>16.832549999999998</v>
      </c>
      <c r="Q242" s="1">
        <f>1.158*O242+2.676</f>
        <v>16.041249999999998</v>
      </c>
      <c r="R242" s="1">
        <f>EXP(2.3026*(((7.5*P242)/(P242+237.3)+0.7858)))</f>
        <v>19.167840223283875</v>
      </c>
      <c r="S242" s="1">
        <f>((0.622/I242)*J242*K242*L242*M242*(N242-R242))</f>
        <v>-36.662595851230712</v>
      </c>
      <c r="T242" s="1">
        <f>IF(S242&lt;0,S242,0)</f>
        <v>-36.662595851230712</v>
      </c>
      <c r="U242" s="9">
        <v>2258000</v>
      </c>
      <c r="V242" s="1">
        <f>(-T242)*E242/U242</f>
        <v>5.742415979014396</v>
      </c>
      <c r="W242" s="1">
        <f>V242*3600*24/1000</f>
        <v>496.1447405868438</v>
      </c>
      <c r="X242" s="1">
        <v>0</v>
      </c>
      <c r="Y242" s="1">
        <f>X242*E242</f>
        <v>0</v>
      </c>
      <c r="Z242" s="1">
        <v>8114000</v>
      </c>
      <c r="AA242" s="1">
        <v>0.1</v>
      </c>
      <c r="AB242" s="1">
        <v>6.1</v>
      </c>
      <c r="AC242" s="1">
        <v>-0.59188999999999981</v>
      </c>
      <c r="AD242" s="1">
        <v>1.161</v>
      </c>
      <c r="AE242" s="1">
        <v>1.013E-3</v>
      </c>
      <c r="AF242" s="1">
        <v>1.3607336087841488</v>
      </c>
      <c r="AG242" s="1">
        <v>1.1696639312173744</v>
      </c>
      <c r="AH242" s="1">
        <v>999.57696934513115</v>
      </c>
      <c r="AI242" s="1">
        <v>2.4500000000000002</v>
      </c>
      <c r="AJ242" s="1">
        <v>28.356481481481481</v>
      </c>
      <c r="AK242" s="1">
        <v>6.7000000000000004E-2</v>
      </c>
      <c r="AL242" s="1">
        <v>200</v>
      </c>
      <c r="AM242" s="1">
        <v>30</v>
      </c>
      <c r="AN242" s="1">
        <f>((AA242*(AB242-AC242))/((AA242+(AK242*(1+(AL242/AM242))))*AH242*AI242))</f>
        <v>4.4528076395897713E-4</v>
      </c>
      <c r="AO242" s="1">
        <f>((86400*AD242*AE242*(AF242-AG242))/AM242)/((AA242+(AK242*(1+(AL242/AM242))))*AH242*AI242)</f>
        <v>4.3063672518125167E-4</v>
      </c>
      <c r="AP242" s="1">
        <f>AN242+AO242</f>
        <v>8.7591748914022879E-4</v>
      </c>
      <c r="AQ242" s="1">
        <f>AP242*Z242</f>
        <v>7107.1945068838168</v>
      </c>
      <c r="AR242" s="1">
        <v>388000</v>
      </c>
      <c r="AS242" s="1">
        <v>100</v>
      </c>
      <c r="AT242" s="1">
        <v>5</v>
      </c>
      <c r="AU242" s="1">
        <f>((AA242*(AB242-AC242))/((AA242+(AK242*(1+(AS242/AT242))))*AH242*AI242))</f>
        <v>1.8132313347676995E-4</v>
      </c>
      <c r="AV242" s="1">
        <f>((86400*AD242*AE242*(AF242-AG242))/AT242)/((AA242+(AK242*(1+(AS242/AT242))))*AH242*AI242)</f>
        <v>1.0521595369060179E-3</v>
      </c>
      <c r="AW242" s="1">
        <f>AU242+AV242</f>
        <v>1.2334826703827878E-3</v>
      </c>
      <c r="AX242" s="1">
        <f>AW242*AR242</f>
        <v>478.5912761085217</v>
      </c>
      <c r="AY242" s="1">
        <v>392000</v>
      </c>
      <c r="AZ242" s="1">
        <v>0</v>
      </c>
      <c r="BA242" s="1">
        <v>0.1</v>
      </c>
      <c r="BB242" s="1">
        <f>AY242*AZ242*BA242</f>
        <v>0</v>
      </c>
      <c r="BC242" s="1">
        <v>30000</v>
      </c>
      <c r="BD242" s="1">
        <f>BC242*W242/E242</f>
        <v>42.085672474043399</v>
      </c>
      <c r="BE242" s="1">
        <f>9325000-E242</f>
        <v>8971332.318278024</v>
      </c>
      <c r="BF242" s="1">
        <f>AZ242*BE242</f>
        <v>0</v>
      </c>
      <c r="BG242" s="1">
        <f>AVERAGE(BF240:BF242)</f>
        <v>10764.301878585813</v>
      </c>
      <c r="BH242" s="1">
        <f>IF((BD242+BB242+AX242+AQ242)&lt;BG242,BD242+BB242+AX242+AQ242,BG242)</f>
        <v>7627.871455466382</v>
      </c>
      <c r="BI242" s="11">
        <v>4952.0214000000014</v>
      </c>
      <c r="BJ242" s="1">
        <v>19114.567554408488</v>
      </c>
      <c r="BK242" s="1">
        <v>12862.228470924289</v>
      </c>
    </row>
    <row r="243" spans="1:63">
      <c r="A243" s="8">
        <v>40055</v>
      </c>
      <c r="B243" s="7" t="s">
        <v>299</v>
      </c>
      <c r="C243" s="1">
        <v>22.209810545454545</v>
      </c>
      <c r="D243" s="1">
        <f>1*C243-19.06222222</f>
        <v>3.1475883254545458</v>
      </c>
      <c r="E243" s="1">
        <f>-9018.7*D243^3 + 50694*D243^2 + 41936*D243-0.0000001</f>
        <v>352998.14478896407</v>
      </c>
      <c r="F243" s="1">
        <f>C243-C244</f>
        <v>6.1625427759715024E-3</v>
      </c>
      <c r="G243" s="1">
        <f>-2254.7*D243^4 + 16898*D243^3 + 20968*D243^2 + 0.8449*D243-0.0000003</f>
        <v>513379.07842280326</v>
      </c>
      <c r="H243" s="1">
        <f>G243-G242</f>
        <v>-2550.2914981974172</v>
      </c>
      <c r="I243" s="1">
        <v>1009.9916666666667</v>
      </c>
      <c r="J243" s="9">
        <v>1.2999999999999999E-3</v>
      </c>
      <c r="K243" s="1">
        <v>1.1679999999999999</v>
      </c>
      <c r="L243" s="9">
        <v>2453000</v>
      </c>
      <c r="M243" s="1">
        <v>3.0333333333333337</v>
      </c>
      <c r="N243" s="1">
        <v>13.718807972400489</v>
      </c>
      <c r="O243" s="10">
        <v>12.908333333333333</v>
      </c>
      <c r="P243" s="1">
        <f>AVERAGE(Q243:Q244)</f>
        <v>17.107574999999997</v>
      </c>
      <c r="Q243" s="1">
        <f>1.158*O243+2.676</f>
        <v>17.623849999999997</v>
      </c>
      <c r="R243" s="1">
        <f>EXP(2.3026*(((7.5*P243)/(P243+237.3)+0.7858)))</f>
        <v>19.504912813832568</v>
      </c>
      <c r="S243" s="1">
        <f>((0.622/I243)*J243*K243*L243*M243*(N243-R243))</f>
        <v>-40.258980581082248</v>
      </c>
      <c r="T243" s="1">
        <f>IF(S243&lt;0,S243,0)</f>
        <v>-40.258980581082248</v>
      </c>
      <c r="U243" s="9">
        <v>2258000</v>
      </c>
      <c r="V243" s="1">
        <f>(-T243)*E243/U243</f>
        <v>6.2937756670580001</v>
      </c>
      <c r="W243" s="1">
        <f>V243*3600*24/1000</f>
        <v>543.78221763381134</v>
      </c>
      <c r="X243" s="1">
        <v>0</v>
      </c>
      <c r="Y243" s="1">
        <f>X243*E243</f>
        <v>0</v>
      </c>
      <c r="Z243" s="1">
        <v>8114000</v>
      </c>
      <c r="AA243" s="1">
        <v>0.1</v>
      </c>
      <c r="AB243" s="1">
        <v>12.8</v>
      </c>
      <c r="AC243" s="1">
        <v>0.13083333333333372</v>
      </c>
      <c r="AD243" s="1">
        <v>1.161</v>
      </c>
      <c r="AE243" s="1">
        <v>1.013E-3</v>
      </c>
      <c r="AF243" s="1">
        <v>1.4888134940779285</v>
      </c>
      <c r="AG243" s="1">
        <v>1.3715694314192917</v>
      </c>
      <c r="AH243" s="1">
        <v>999.41739716668621</v>
      </c>
      <c r="AI243" s="1">
        <v>2.4500000000000002</v>
      </c>
      <c r="AJ243" s="1">
        <v>28.356481481481481</v>
      </c>
      <c r="AK243" s="1">
        <v>6.7000000000000004E-2</v>
      </c>
      <c r="AL243" s="1">
        <v>200</v>
      </c>
      <c r="AM243" s="1">
        <v>30</v>
      </c>
      <c r="AN243" s="1">
        <f>((AA243*(AB243-AC243))/((AA243+(AK243*(1+(AL243/AM243))))*AH243*AI243))</f>
        <v>8.4314549957196269E-4</v>
      </c>
      <c r="AO243" s="1">
        <f>((86400*AD243*AE243*(AF243-AG243))/AM243)/((AA243+(AK243*(1+(AL243/AM243))))*AH243*AI243)</f>
        <v>2.6428924393070058E-4</v>
      </c>
      <c r="AP243" s="1">
        <f>AN243+AO243</f>
        <v>1.1074347435026633E-3</v>
      </c>
      <c r="AQ243" s="1">
        <f>AP243*Z243</f>
        <v>8985.7255087806097</v>
      </c>
      <c r="AR243" s="1">
        <v>388000</v>
      </c>
      <c r="AS243" s="1">
        <v>100</v>
      </c>
      <c r="AT243" s="1">
        <v>5</v>
      </c>
      <c r="AU243" s="1">
        <f>((AA243*(AB243-AC243))/((AA243+(AK243*(1+(AS243/AT243))))*AH243*AI243))</f>
        <v>3.4333794839902309E-4</v>
      </c>
      <c r="AV243" s="1">
        <f>((86400*AD243*AE243*(AF243-AG243))/AT243)/((AA243+(AK243*(1+(AS243/AT243))))*AH243*AI243)</f>
        <v>6.4572859731442571E-4</v>
      </c>
      <c r="AW243" s="1">
        <f>AU243+AV243</f>
        <v>9.8906654571344886E-4</v>
      </c>
      <c r="AX243" s="1">
        <f>AW243*AR243</f>
        <v>383.75781973681813</v>
      </c>
      <c r="AY243" s="1">
        <v>392000</v>
      </c>
      <c r="AZ243" s="1">
        <v>0</v>
      </c>
      <c r="BA243" s="1">
        <v>0.1</v>
      </c>
      <c r="BB243" s="1">
        <f>AY243*AZ243*BA243</f>
        <v>0</v>
      </c>
      <c r="BC243" s="1">
        <v>30000</v>
      </c>
      <c r="BD243" s="1">
        <f>BC243*W243/E243</f>
        <v>46.214029081561208</v>
      </c>
      <c r="BE243" s="1">
        <f>9325000-E243</f>
        <v>8972001.8552110363</v>
      </c>
      <c r="BF243" s="1">
        <f>AZ243*BE243</f>
        <v>0</v>
      </c>
      <c r="BG243" s="1">
        <f>AVERAGE(BF241:BF243)</f>
        <v>0</v>
      </c>
      <c r="BH243" s="1">
        <f>IF((BD243+BB243+AX243+AQ243)&lt;BG243,BD243+BB243+AX243+AQ243,BG243)</f>
        <v>0</v>
      </c>
      <c r="BI243" s="11">
        <v>4723.5429000000004</v>
      </c>
      <c r="BJ243" s="1">
        <v>21009.30646041442</v>
      </c>
      <c r="BK243" s="1">
        <v>14279.254279850813</v>
      </c>
    </row>
    <row r="244" spans="1:63">
      <c r="A244" s="8">
        <v>40056</v>
      </c>
      <c r="B244" s="7" t="s">
        <v>300</v>
      </c>
      <c r="C244" s="1">
        <v>22.203648002678573</v>
      </c>
      <c r="D244" s="1">
        <f>1*C244-19.06222222</f>
        <v>3.1414257826785743</v>
      </c>
      <c r="E244" s="1">
        <f>-9018.7*D244^3 + 50694*D244^2 + 41936*D244-0.0000001</f>
        <v>352423.65703134297</v>
      </c>
      <c r="F244" s="1">
        <f>C244-C245</f>
        <v>-7.5201250992051882E-3</v>
      </c>
      <c r="G244" s="1">
        <f>-2254.7*D244^4 + 16898*D244^3 + 20968*D244^2 + 0.8449*D244-0.0000003</f>
        <v>511205.49502147874</v>
      </c>
      <c r="H244" s="1">
        <f>G244-G243</f>
        <v>-2173.5834013245185</v>
      </c>
      <c r="I244" s="1">
        <v>1005.457894736842</v>
      </c>
      <c r="J244" s="9">
        <v>1.2999999999999999E-3</v>
      </c>
      <c r="K244" s="1">
        <v>1.1679999999999999</v>
      </c>
      <c r="L244" s="9">
        <v>2453000</v>
      </c>
      <c r="M244" s="1">
        <v>6.5708333333333337</v>
      </c>
      <c r="N244" s="1">
        <v>11.188489162599188</v>
      </c>
      <c r="O244" s="10">
        <v>12.016666666666667</v>
      </c>
      <c r="P244" s="1">
        <f>AVERAGE(Q244:Q245)</f>
        <v>15.7541625</v>
      </c>
      <c r="Q244" s="1">
        <f>1.158*O244+2.676</f>
        <v>16.5913</v>
      </c>
      <c r="R244" s="1">
        <f>EXP(2.3026*(((7.5*P244)/(P244+237.3)+0.7858)))</f>
        <v>17.894879519313498</v>
      </c>
      <c r="S244" s="1">
        <f>((0.622/I244)*J244*K244*L244*M244*(N244-R244))</f>
        <v>-101.53587593749835</v>
      </c>
      <c r="T244" s="1">
        <f>IF(S244&lt;0,S244,0)</f>
        <v>-101.53587593749835</v>
      </c>
      <c r="U244" s="9">
        <v>2258000</v>
      </c>
      <c r="V244" s="1">
        <f>(-T244)*E244/U244</f>
        <v>15.847495446312625</v>
      </c>
      <c r="W244" s="1">
        <f>V244*3600*24/1000</f>
        <v>1369.2236065614106</v>
      </c>
      <c r="X244" s="1">
        <v>2.5600000000000001E-2</v>
      </c>
      <c r="Y244" s="1">
        <f>X244*E244</f>
        <v>9022.04562000238</v>
      </c>
      <c r="Z244" s="1">
        <v>8114000</v>
      </c>
      <c r="AA244" s="1">
        <v>0.1</v>
      </c>
      <c r="AB244" s="1">
        <v>12.2</v>
      </c>
      <c r="AC244" s="1">
        <v>-0.15176666666666563</v>
      </c>
      <c r="AD244" s="1">
        <v>1.161</v>
      </c>
      <c r="AE244" s="1">
        <v>1.013E-3</v>
      </c>
      <c r="AF244" s="1">
        <v>1.4041060227414759</v>
      </c>
      <c r="AG244" s="1">
        <v>1.1186044647840425</v>
      </c>
      <c r="AH244" s="1">
        <v>999.52418743051771</v>
      </c>
      <c r="AI244" s="1">
        <v>2.4500000000000002</v>
      </c>
      <c r="AJ244" s="1">
        <v>28.356481481481481</v>
      </c>
      <c r="AK244" s="1">
        <v>6.7000000000000004E-2</v>
      </c>
      <c r="AL244" s="1">
        <v>200</v>
      </c>
      <c r="AM244" s="1">
        <v>30</v>
      </c>
      <c r="AN244" s="1">
        <f>((AA244*(AB244-AC244))/((AA244+(AK244*(1+(AL244/AM244))))*AH244*AI244))</f>
        <v>8.2193439170660494E-4</v>
      </c>
      <c r="AO244" s="1">
        <f>((86400*AD244*AE244*(AF244-AG244))/AM244)/((AA244+(AK244*(1+(AL244/AM244))))*AH244*AI244)</f>
        <v>6.4350319742019729E-4</v>
      </c>
      <c r="AP244" s="1">
        <f>AN244+AO244</f>
        <v>1.4654375891268022E-3</v>
      </c>
      <c r="AQ244" s="1">
        <f>AP244*Z244</f>
        <v>11890.560598174874</v>
      </c>
      <c r="AR244" s="1">
        <v>388000</v>
      </c>
      <c r="AS244" s="1">
        <v>100</v>
      </c>
      <c r="AT244" s="1">
        <v>5</v>
      </c>
      <c r="AU244" s="1">
        <f>((AA244*(AB244-AC244))/((AA244+(AK244*(1+(AS244/AT244))))*AH244*AI244))</f>
        <v>3.3470055632202166E-4</v>
      </c>
      <c r="AV244" s="1">
        <f>((86400*AD244*AE244*(AF244-AG244))/AT244)/((AA244+(AK244*(1+(AS244/AT244))))*AH244*AI244)</f>
        <v>1.5722486880565144E-3</v>
      </c>
      <c r="AW244" s="1">
        <f>AU244+AV244</f>
        <v>1.9069492443785361E-3</v>
      </c>
      <c r="AX244" s="1">
        <f>AW244*AR244</f>
        <v>739.89630681887195</v>
      </c>
      <c r="AY244" s="1">
        <v>392000</v>
      </c>
      <c r="AZ244" s="1">
        <v>2.5600000000000001E-2</v>
      </c>
      <c r="BA244" s="1">
        <v>0.1</v>
      </c>
      <c r="BB244" s="1">
        <f>AY244*AZ244*BA244</f>
        <v>1003.5200000000001</v>
      </c>
      <c r="BC244" s="1">
        <v>30000</v>
      </c>
      <c r="BD244" s="1">
        <f>BC244*W244/E244</f>
        <v>116.55491161647285</v>
      </c>
      <c r="BE244" s="1">
        <f>9325000-E244</f>
        <v>8972576.3429686576</v>
      </c>
      <c r="BF244" s="1">
        <f>AZ244*BE244</f>
        <v>229697.95437999765</v>
      </c>
      <c r="BG244" s="1">
        <f>AVERAGE(BF242:BF244)</f>
        <v>76565.984793332551</v>
      </c>
      <c r="BH244" s="1">
        <f>IF((BD244+BB244+AX244+AQ244)&lt;BG244,BD244+BB244+AX244+AQ244,BG244)</f>
        <v>13750.531816610219</v>
      </c>
      <c r="BI244" s="11">
        <v>18887.652900000012</v>
      </c>
      <c r="BJ244" s="1">
        <v>44811.27586431861</v>
      </c>
      <c r="BK244" s="1">
        <v>16097.217549553106</v>
      </c>
    </row>
    <row r="245" spans="1:63">
      <c r="A245" s="8">
        <v>40057</v>
      </c>
      <c r="B245" s="7" t="s">
        <v>301</v>
      </c>
      <c r="C245" s="1">
        <v>22.211168127777778</v>
      </c>
      <c r="D245" s="1">
        <f>1*C245-19.06222222</f>
        <v>3.1489459077777795</v>
      </c>
      <c r="E245" s="1">
        <f>-9018.7*D245^3 + 50694*D245^2 + 41936*D245-0.0000001</f>
        <v>353124.35058969085</v>
      </c>
      <c r="F245" s="1">
        <f>C245-C246</f>
        <v>-2.6950615079712748E-4</v>
      </c>
      <c r="G245" s="1">
        <f>-2254.7*D245^4 + 16898*D245^3 + 20968*D245^2 + 0.8449*D245-0.0000003</f>
        <v>513858.38505684398</v>
      </c>
      <c r="H245" s="1">
        <f>G245-G244</f>
        <v>2652.8900353652425</v>
      </c>
      <c r="I245" s="1">
        <v>1015.9166666666664</v>
      </c>
      <c r="J245" s="9">
        <v>1.2999999999999999E-3</v>
      </c>
      <c r="K245" s="1">
        <v>1.1679999999999999</v>
      </c>
      <c r="L245" s="9">
        <v>2453000</v>
      </c>
      <c r="M245" s="1">
        <v>3.0958333333333332</v>
      </c>
      <c r="N245" s="1">
        <v>11.244687917790532</v>
      </c>
      <c r="O245" s="10">
        <v>10.570833333333335</v>
      </c>
      <c r="P245" s="1">
        <f>AVERAGE(Q245:Q246)</f>
        <v>14.7988125</v>
      </c>
      <c r="Q245" s="1">
        <f>1.158*O245+2.676</f>
        <v>14.917025000000001</v>
      </c>
      <c r="R245" s="1">
        <f>EXP(2.3026*(((7.5*P245)/(P245+237.3)+0.7858)))</f>
        <v>16.829691335605631</v>
      </c>
      <c r="S245" s="1">
        <f>((0.622/I245)*J245*K245*L245*M245*(N245-R245))</f>
        <v>-39.429117609153856</v>
      </c>
      <c r="T245" s="1">
        <f>IF(S245&lt;0,S245,0)</f>
        <v>-39.429117609153856</v>
      </c>
      <c r="U245" s="9">
        <v>2258000</v>
      </c>
      <c r="V245" s="1">
        <f>(-T245)*E245/U245</f>
        <v>6.1662451506009743</v>
      </c>
      <c r="W245" s="1">
        <f>V245*3600*24/1000</f>
        <v>532.7635810119242</v>
      </c>
      <c r="X245" s="1">
        <v>1.4E-3</v>
      </c>
      <c r="Y245" s="1">
        <f>X245*E245</f>
        <v>494.37409082556718</v>
      </c>
      <c r="Z245" s="1">
        <v>8114000</v>
      </c>
      <c r="AA245" s="1">
        <v>0.1</v>
      </c>
      <c r="AB245" s="1">
        <v>15.9</v>
      </c>
      <c r="AC245" s="1">
        <v>-0.59712333333333334</v>
      </c>
      <c r="AD245" s="1">
        <v>1.161</v>
      </c>
      <c r="AE245" s="1">
        <v>1.013E-3</v>
      </c>
      <c r="AF245" s="1">
        <v>1.2757318767699779</v>
      </c>
      <c r="AG245" s="1">
        <v>1.124238716403543</v>
      </c>
      <c r="AH245" s="1">
        <v>999.67578738577959</v>
      </c>
      <c r="AI245" s="1">
        <v>2.4500000000000002</v>
      </c>
      <c r="AJ245" s="1">
        <v>28.356481481481481</v>
      </c>
      <c r="AK245" s="1">
        <v>6.7000000000000004E-2</v>
      </c>
      <c r="AL245" s="1">
        <v>200</v>
      </c>
      <c r="AM245" s="1">
        <v>30</v>
      </c>
      <c r="AN245" s="1">
        <f>((AA245*(AB245-AC245))/((AA245+(AK245*(1+(AL245/AM245))))*AH245*AI245))</f>
        <v>1.0976160012939537E-3</v>
      </c>
      <c r="AO245" s="1">
        <f>((86400*AD245*AE245*(AF245-AG245))/AM245)/((AA245+(AK245*(1+(AL245/AM245))))*AH245*AI245)</f>
        <v>3.4140461461447608E-4</v>
      </c>
      <c r="AP245" s="1">
        <f>AN245+AO245</f>
        <v>1.4390206159084298E-3</v>
      </c>
      <c r="AQ245" s="1">
        <f>AP245*Z245</f>
        <v>11676.213277481</v>
      </c>
      <c r="AR245" s="1">
        <v>388000</v>
      </c>
      <c r="AS245" s="1">
        <v>100</v>
      </c>
      <c r="AT245" s="1">
        <v>5</v>
      </c>
      <c r="AU245" s="1">
        <f>((AA245*(AB245-AC245))/((AA245+(AK245*(1+(AS245/AT245))))*AH245*AI245))</f>
        <v>4.4696108347316279E-4</v>
      </c>
      <c r="AV245" s="1">
        <f>((86400*AD245*AE245*(AF245-AG245))/AT245)/((AA245+(AK245*(1+(AS245/AT245))))*AH245*AI245)</f>
        <v>8.3414186530225676E-4</v>
      </c>
      <c r="AW245" s="1">
        <f>AU245+AV245</f>
        <v>1.2811029487754194E-3</v>
      </c>
      <c r="AX245" s="1">
        <f>AW245*AR245</f>
        <v>497.06794412486272</v>
      </c>
      <c r="AY245" s="1">
        <v>392000</v>
      </c>
      <c r="AZ245" s="1">
        <v>1.4E-3</v>
      </c>
      <c r="BA245" s="1">
        <v>0.1</v>
      </c>
      <c r="BB245" s="1">
        <f>AY245*AZ245*BA245</f>
        <v>54.879999999999995</v>
      </c>
      <c r="BC245" s="1">
        <v>30000</v>
      </c>
      <c r="BD245" s="1">
        <f>BC245*W245/E245</f>
        <v>45.261414013696552</v>
      </c>
      <c r="BE245" s="1">
        <f>9325000-E245</f>
        <v>8971875.6494103093</v>
      </c>
      <c r="BF245" s="1">
        <f>AZ245*BE245</f>
        <v>12560.625909174432</v>
      </c>
      <c r="BG245" s="1">
        <f>AVERAGE(BF243:BF245)</f>
        <v>80752.860096390694</v>
      </c>
      <c r="BH245" s="1">
        <f>IF((BD245+BB245+AX245+AQ245)&lt;BG245,BD245+BB245+AX245+AQ245,BG245)</f>
        <v>12273.42263561956</v>
      </c>
      <c r="BI245" s="11">
        <v>12122.576099999993</v>
      </c>
      <c r="BJ245" s="1">
        <v>26938.396507950321</v>
      </c>
      <c r="BK245" s="1">
        <v>17507.099933501926</v>
      </c>
    </row>
    <row r="246" spans="1:63">
      <c r="A246" s="8">
        <v>40058</v>
      </c>
      <c r="B246" s="7" t="s">
        <v>302</v>
      </c>
      <c r="C246" s="1">
        <v>22.211437633928576</v>
      </c>
      <c r="D246" s="1">
        <f>1*C246-19.06222222</f>
        <v>3.1492154139285766</v>
      </c>
      <c r="E246" s="1">
        <f>-9018.7*D246^3 + 50694*D246^2 + 41936*D246-0.0000001</f>
        <v>353149.38973759004</v>
      </c>
      <c r="F246" s="1">
        <f>C246-C247</f>
        <v>5.1598687770599838E-3</v>
      </c>
      <c r="G246" s="1">
        <f>-2254.7*D246^4 + 16898*D246^3 + 20968*D246^2 + 0.8449*D246-0.0000003</f>
        <v>513953.55700161698</v>
      </c>
      <c r="H246" s="1">
        <f>G246-G245</f>
        <v>95.171944772999268</v>
      </c>
      <c r="I246" s="1">
        <v>1018.4083333333331</v>
      </c>
      <c r="J246" s="9">
        <v>1.2999999999999999E-3</v>
      </c>
      <c r="K246" s="1">
        <v>1.1679999999999999</v>
      </c>
      <c r="L246" s="9">
        <v>2453000</v>
      </c>
      <c r="M246" s="1">
        <v>2.8000000000000003</v>
      </c>
      <c r="N246" s="1">
        <v>10.158896947195068</v>
      </c>
      <c r="O246" s="10">
        <v>10.366666666666667</v>
      </c>
      <c r="P246" s="1">
        <f>AVERAGE(Q246:Q247)</f>
        <v>13.677</v>
      </c>
      <c r="Q246" s="1">
        <f>1.158*O246+2.676</f>
        <v>14.6806</v>
      </c>
      <c r="R246" s="1">
        <f>EXP(2.3026*(((7.5*P246)/(P246+237.3)+0.7858)))</f>
        <v>15.650221331347216</v>
      </c>
      <c r="S246" s="1">
        <f>((0.622/I246)*J246*K246*L246*M246*(N246-R246))</f>
        <v>-34.977383127167386</v>
      </c>
      <c r="T246" s="1">
        <f>IF(S246&lt;0,S246,0)</f>
        <v>-34.977383127167386</v>
      </c>
      <c r="U246" s="9">
        <v>2258000</v>
      </c>
      <c r="V246" s="1">
        <f>(-T246)*E246/U246</f>
        <v>5.470434679352099</v>
      </c>
      <c r="W246" s="1">
        <f>V246*3600*24/1000</f>
        <v>472.64555629602131</v>
      </c>
      <c r="X246" s="1">
        <v>1.1999999999999999E-3</v>
      </c>
      <c r="Y246" s="1">
        <f>X246*E246</f>
        <v>423.77926768510804</v>
      </c>
      <c r="Z246" s="1">
        <v>8114000</v>
      </c>
      <c r="AA246" s="1">
        <v>0.1</v>
      </c>
      <c r="AB246" s="1">
        <v>17.7</v>
      </c>
      <c r="AC246" s="1">
        <v>-0.55211666666666703</v>
      </c>
      <c r="AD246" s="1">
        <v>1.161</v>
      </c>
      <c r="AE246" s="1">
        <v>1.013E-3</v>
      </c>
      <c r="AF246" s="1">
        <v>1.2584621655624155</v>
      </c>
      <c r="AG246" s="1">
        <v>1.0156838394559995</v>
      </c>
      <c r="AH246" s="1">
        <v>999.6949976684117</v>
      </c>
      <c r="AI246" s="1">
        <v>2.4500000000000002</v>
      </c>
      <c r="AJ246" s="1">
        <v>28.356481481481481</v>
      </c>
      <c r="AK246" s="1">
        <v>6.7000000000000004E-2</v>
      </c>
      <c r="AL246" s="1">
        <v>200</v>
      </c>
      <c r="AM246" s="1">
        <v>30</v>
      </c>
      <c r="AN246" s="1">
        <f>((AA246*(AB246-AC246))/((AA246+(AK246*(1+(AL246/AM246))))*AH246*AI246))</f>
        <v>1.2143590087410497E-3</v>
      </c>
      <c r="AO246" s="1">
        <f>((86400*AD246*AE246*(AF246-AG246))/AM246)/((AA246+(AK246*(1+(AL246/AM246))))*AH246*AI246)</f>
        <v>5.4711412659323787E-4</v>
      </c>
      <c r="AP246" s="1">
        <f>AN246+AO246</f>
        <v>1.7614731353342876E-3</v>
      </c>
      <c r="AQ246" s="1">
        <f>AP246*Z246</f>
        <v>14292.593020102409</v>
      </c>
      <c r="AR246" s="1">
        <v>388000</v>
      </c>
      <c r="AS246" s="1">
        <v>100</v>
      </c>
      <c r="AT246" s="1">
        <v>5</v>
      </c>
      <c r="AU246" s="1">
        <f>((AA246*(AB246-AC246))/((AA246+(AK246*(1+(AS246/AT246))))*AH246*AI246))</f>
        <v>4.9450009623806075E-4</v>
      </c>
      <c r="AV246" s="1">
        <f>((86400*AD246*AE246*(AF246-AG246))/AT246)/((AA246+(AK246*(1+(AS246/AT246))))*AH246*AI246)</f>
        <v>1.3367446676286012E-3</v>
      </c>
      <c r="AW246" s="1">
        <f>AU246+AV246</f>
        <v>1.8312447638666619E-3</v>
      </c>
      <c r="AX246" s="1">
        <f>AW246*AR246</f>
        <v>710.52296838026484</v>
      </c>
      <c r="AY246" s="1">
        <v>392000</v>
      </c>
      <c r="AZ246" s="1">
        <v>1.1999999999999999E-3</v>
      </c>
      <c r="BA246" s="1">
        <v>0.1</v>
      </c>
      <c r="BB246" s="1">
        <f>AY246*AZ246*BA246</f>
        <v>47.04</v>
      </c>
      <c r="BC246" s="1">
        <v>30000</v>
      </c>
      <c r="BD246" s="1">
        <f>BC246*W246/E246</f>
        <v>40.151185591504799</v>
      </c>
      <c r="BE246" s="1">
        <f>9325000-E246</f>
        <v>8971850.6102624107</v>
      </c>
      <c r="BF246" s="1">
        <f>AZ246*BE246</f>
        <v>10766.220732314892</v>
      </c>
      <c r="BG246" s="1">
        <f>AVERAGE(BF244:BF246)</f>
        <v>84341.600340495657</v>
      </c>
      <c r="BH246" s="1">
        <f>IF((BD246+BB246+AX246+AQ246)&lt;BG246,BD246+BB246+AX246+AQ246,BG246)</f>
        <v>15090.30717407418</v>
      </c>
      <c r="BI246" s="11">
        <v>9300.6296999999995</v>
      </c>
      <c r="BJ246" s="1">
        <v>25976.055014697809</v>
      </c>
      <c r="BK246" s="1">
        <v>16819.463548081723</v>
      </c>
    </row>
    <row r="247" spans="1:63">
      <c r="A247" s="8">
        <v>40059</v>
      </c>
      <c r="B247" s="7" t="s">
        <v>303</v>
      </c>
      <c r="C247" s="1">
        <v>22.206277765151516</v>
      </c>
      <c r="D247" s="1">
        <f>1*C247-19.06222222</f>
        <v>3.1440555451515166</v>
      </c>
      <c r="E247" s="1">
        <f>-9018.7*D247^3 + 50694*D247^2 + 41936*D247-0.0000001</f>
        <v>352669.12951525219</v>
      </c>
      <c r="F247" s="1">
        <f>C247-C248</f>
        <v>6.7194859848491717E-3</v>
      </c>
      <c r="G247" s="1">
        <f>-2254.7*D247^4 + 16898*D247^3 + 20968*D247^2 + 0.8449*D247-0.0000003</f>
        <v>512132.60245958506</v>
      </c>
      <c r="H247" s="1">
        <f>G247-G246</f>
        <v>-1820.9545420319191</v>
      </c>
      <c r="I247" s="1">
        <v>1024.1916666666668</v>
      </c>
      <c r="J247" s="9">
        <v>1.2999999999999999E-3</v>
      </c>
      <c r="K247" s="1">
        <v>1.1679999999999999</v>
      </c>
      <c r="L247" s="9">
        <v>2453000</v>
      </c>
      <c r="M247" s="1">
        <v>2.7249999999999996</v>
      </c>
      <c r="N247" s="1">
        <v>8.0183255760179915</v>
      </c>
      <c r="O247" s="10">
        <v>8.6333333333333346</v>
      </c>
      <c r="P247" s="1">
        <f>AVERAGE(Q247:Q248)</f>
        <v>12.1788375</v>
      </c>
      <c r="Q247" s="1">
        <f>1.158*O247+2.676</f>
        <v>12.673400000000001</v>
      </c>
      <c r="R247" s="1">
        <f>EXP(2.3026*(((7.5*P247)/(P247+237.3)+0.7858)))</f>
        <v>14.18847868635201</v>
      </c>
      <c r="S247" s="1">
        <f>((0.622/I247)*J247*K247*L247*M247*(N247-R247))</f>
        <v>-38.032540618123242</v>
      </c>
      <c r="T247" s="1">
        <f>IF(S247&lt;0,S247,0)</f>
        <v>-38.032540618123242</v>
      </c>
      <c r="U247" s="9">
        <v>2258000</v>
      </c>
      <c r="V247" s="1">
        <f>(-T247)*E247/U247</f>
        <v>5.9401696160526996</v>
      </c>
      <c r="W247" s="1">
        <f>V247*3600*24/1000</f>
        <v>513.23065482695336</v>
      </c>
      <c r="X247" s="1">
        <v>8.0000000000000004E-4</v>
      </c>
      <c r="Y247" s="1">
        <f>X247*E247</f>
        <v>282.13530361220177</v>
      </c>
      <c r="Z247" s="1">
        <v>8114000</v>
      </c>
      <c r="AA247" s="1">
        <v>0.1</v>
      </c>
      <c r="AB247" s="1">
        <v>17.7</v>
      </c>
      <c r="AC247" s="1">
        <v>-0.88600333333333303</v>
      </c>
      <c r="AD247" s="1">
        <v>1.161</v>
      </c>
      <c r="AE247" s="1">
        <v>1.013E-3</v>
      </c>
      <c r="AF247" s="1">
        <v>1.1199305408423843</v>
      </c>
      <c r="AG247" s="1">
        <v>0.80168361215300676</v>
      </c>
      <c r="AH247" s="1">
        <v>999.83551036862707</v>
      </c>
      <c r="AI247" s="1">
        <v>2.4500000000000002</v>
      </c>
      <c r="AJ247" s="1">
        <v>28.356481481481481</v>
      </c>
      <c r="AK247" s="1">
        <v>6.7000000000000004E-2</v>
      </c>
      <c r="AL247" s="1">
        <v>200</v>
      </c>
      <c r="AM247" s="1">
        <v>30</v>
      </c>
      <c r="AN247" s="1">
        <f>((AA247*(AB247-AC247))/((AA247+(AK247*(1+(AL247/AM247))))*AH247*AI247))</f>
        <v>1.2363995415844242E-3</v>
      </c>
      <c r="AO247" s="1">
        <f>((86400*AD247*AE247*(AF247-AG247))/AM247)/((AA247+(AK247*(1+(AL247/AM247))))*AH247*AI247)</f>
        <v>7.1708592563925612E-4</v>
      </c>
      <c r="AP247" s="1">
        <f>AN247+AO247</f>
        <v>1.9534854672236803E-3</v>
      </c>
      <c r="AQ247" s="1">
        <f>AP247*Z247</f>
        <v>15850.581081052942</v>
      </c>
      <c r="AR247" s="1">
        <v>388000</v>
      </c>
      <c r="AS247" s="1">
        <v>100</v>
      </c>
      <c r="AT247" s="1">
        <v>5</v>
      </c>
      <c r="AU247" s="1">
        <f>((AA247*(AB247-AC247))/((AA247+(AK247*(1+(AS247/AT247))))*AH247*AI247))</f>
        <v>5.034752391189837E-4</v>
      </c>
      <c r="AV247" s="1">
        <f>((86400*AD247*AE247*(AF247-AG247))/AT247)/((AA247+(AK247*(1+(AS247/AT247))))*AH247*AI247)</f>
        <v>1.7520307751849643E-3</v>
      </c>
      <c r="AW247" s="1">
        <f>AU247+AV247</f>
        <v>2.2555060143039478E-3</v>
      </c>
      <c r="AX247" s="1">
        <f>AW247*AR247</f>
        <v>875.13633354993169</v>
      </c>
      <c r="AY247" s="1">
        <v>392000</v>
      </c>
      <c r="AZ247" s="1">
        <v>8.0000000000000004E-4</v>
      </c>
      <c r="BA247" s="1">
        <v>0.1</v>
      </c>
      <c r="BB247" s="1">
        <f>AY247*AZ247*BA247</f>
        <v>31.360000000000003</v>
      </c>
      <c r="BC247" s="1">
        <v>30000</v>
      </c>
      <c r="BD247" s="1">
        <f>BC247*W247/E247</f>
        <v>43.658257432318628</v>
      </c>
      <c r="BE247" s="1">
        <f>9325000-E247</f>
        <v>8972330.870484747</v>
      </c>
      <c r="BF247" s="1">
        <f>AZ247*BE247</f>
        <v>7177.8646963877982</v>
      </c>
      <c r="BG247" s="1">
        <f>AVERAGE(BF245:BF247)</f>
        <v>10168.237112625708</v>
      </c>
      <c r="BH247" s="1">
        <f>IF((BD247+BB247+AX247+AQ247)&lt;BG247,BD247+BB247+AX247+AQ247,BG247)</f>
        <v>10168.237112625708</v>
      </c>
      <c r="BI247" s="11">
        <v>7021.8242999999993</v>
      </c>
      <c r="BJ247" s="1">
        <v>24613.217496650992</v>
      </c>
      <c r="BK247" s="1">
        <v>16001.534005833822</v>
      </c>
    </row>
    <row r="248" spans="1:63">
      <c r="A248" s="8">
        <v>40060</v>
      </c>
      <c r="B248" s="7" t="s">
        <v>304</v>
      </c>
      <c r="C248" s="1">
        <v>22.199558279166666</v>
      </c>
      <c r="D248" s="1">
        <f>1*C248-19.06222222</f>
        <v>3.1373360591666675</v>
      </c>
      <c r="E248" s="1">
        <f>-9018.7*D248^3 + 50694*D248^2 + 41936*D248-0.0000001</f>
        <v>352040.96372891474</v>
      </c>
      <c r="F248" s="1">
        <f>C248-C249</f>
        <v>5.2686333333333835E-3</v>
      </c>
      <c r="G248" s="1">
        <f>-2254.7*D248^4 + 16898*D248^3 + 20968*D248^2 + 0.8449*D248-0.0000003</f>
        <v>509764.97106818709</v>
      </c>
      <c r="H248" s="1">
        <f>G248-G247</f>
        <v>-2367.6313913979684</v>
      </c>
      <c r="I248" s="1">
        <v>1030.3208333333334</v>
      </c>
      <c r="J248" s="9">
        <v>1.2999999999999999E-3</v>
      </c>
      <c r="K248" s="1">
        <v>1.1679999999999999</v>
      </c>
      <c r="L248" s="9">
        <v>2453000</v>
      </c>
      <c r="M248" s="1">
        <v>2.8791666666666664</v>
      </c>
      <c r="N248" s="1">
        <v>6.6057987635017632</v>
      </c>
      <c r="O248" s="10">
        <v>7.7791666666666686</v>
      </c>
      <c r="P248" s="1">
        <f>AVERAGE(Q248:Q249)</f>
        <v>10.883324999999999</v>
      </c>
      <c r="Q248" s="1">
        <f>1.158*O248+2.676</f>
        <v>11.684275000000001</v>
      </c>
      <c r="R248" s="1">
        <f>EXP(2.3026*(((7.5*P248)/(P248+237.3)+0.7858)))</f>
        <v>13.022576257942156</v>
      </c>
      <c r="S248" s="1">
        <f>((0.622/I248)*J248*K248*L248*M248*(N248-R248))</f>
        <v>-41.541811650822318</v>
      </c>
      <c r="T248" s="1">
        <f>IF(S248&lt;0,S248,0)</f>
        <v>-41.541811650822318</v>
      </c>
      <c r="U248" s="9">
        <v>2258000</v>
      </c>
      <c r="V248" s="1">
        <f>(-T248)*E248/U248</f>
        <v>6.4767136441986475</v>
      </c>
      <c r="W248" s="1">
        <f>V248*3600*24/1000</f>
        <v>559.58805885876313</v>
      </c>
      <c r="X248" s="1">
        <v>1E-3</v>
      </c>
      <c r="Y248" s="1">
        <f>X248*E248</f>
        <v>352.04096372891473</v>
      </c>
      <c r="Z248" s="1">
        <v>8114000</v>
      </c>
      <c r="AA248" s="1">
        <v>0.1</v>
      </c>
      <c r="AB248" s="1">
        <v>18.3</v>
      </c>
      <c r="AC248" s="1">
        <v>-0.78290666666666597</v>
      </c>
      <c r="AD248" s="1">
        <v>1.161</v>
      </c>
      <c r="AE248" s="1">
        <v>1.013E-3</v>
      </c>
      <c r="AF248" s="1">
        <v>1.0567403554592827</v>
      </c>
      <c r="AG248" s="1">
        <v>0.66046272216205171</v>
      </c>
      <c r="AH248" s="1">
        <v>999.88950736636991</v>
      </c>
      <c r="AI248" s="1">
        <v>2.4500000000000002</v>
      </c>
      <c r="AJ248" s="1">
        <v>28.356481481481481</v>
      </c>
      <c r="AK248" s="1">
        <v>6.7000000000000004E-2</v>
      </c>
      <c r="AL248" s="1">
        <v>200</v>
      </c>
      <c r="AM248" s="1">
        <v>30</v>
      </c>
      <c r="AN248" s="1">
        <f>((AA248*(AB248-AC248))/((AA248+(AK248*(1+(AL248/AM248))))*AH248*AI248))</f>
        <v>1.2693865636654873E-3</v>
      </c>
      <c r="AO248" s="1">
        <f>((86400*AD248*AE248*(AF248-AG248))/AM248)/((AA248+(AK248*(1+(AL248/AM248))))*AH248*AI248)</f>
        <v>8.9285941861150253E-4</v>
      </c>
      <c r="AP248" s="1">
        <f>AN248+AO248</f>
        <v>2.1622459822769899E-3</v>
      </c>
      <c r="AQ248" s="1">
        <f>AP248*Z248</f>
        <v>17544.463900195497</v>
      </c>
      <c r="AR248" s="1">
        <v>388000</v>
      </c>
      <c r="AS248" s="1">
        <v>100</v>
      </c>
      <c r="AT248" s="1">
        <v>5</v>
      </c>
      <c r="AU248" s="1">
        <f>((AA248*(AB248-AC248))/((AA248+(AK248*(1+(AS248/AT248))))*AH248*AI248))</f>
        <v>5.1690791057468753E-4</v>
      </c>
      <c r="AV248" s="1">
        <f>((86400*AD248*AE248*(AF248-AG248))/AT248)/((AA248+(AK248*(1+(AS248/AT248))))*AH248*AI248)</f>
        <v>2.1814919570853036E-3</v>
      </c>
      <c r="AW248" s="1">
        <f>AU248+AV248</f>
        <v>2.6983998676599914E-3</v>
      </c>
      <c r="AX248" s="1">
        <f>AW248*AR248</f>
        <v>1046.9791486520767</v>
      </c>
      <c r="AY248" s="1">
        <v>392000</v>
      </c>
      <c r="AZ248" s="1">
        <v>1E-3</v>
      </c>
      <c r="BA248" s="1">
        <v>0.1</v>
      </c>
      <c r="BB248" s="1">
        <f>AY248*AZ248*BA248</f>
        <v>39.200000000000003</v>
      </c>
      <c r="BC248" s="1">
        <v>30000</v>
      </c>
      <c r="BD248" s="1">
        <f>BC248*W248/E248</f>
        <v>47.686614614230045</v>
      </c>
      <c r="BE248" s="1">
        <f>9325000-E248</f>
        <v>8972959.036271086</v>
      </c>
      <c r="BF248" s="1">
        <f>AZ248*BE248</f>
        <v>8972.959036271086</v>
      </c>
      <c r="BG248" s="1">
        <f>AVERAGE(BF246:BF248)</f>
        <v>8972.3481549912594</v>
      </c>
      <c r="BH248" s="1">
        <f>IF((BD248+BB248+AX248+AQ248)&lt;BG248,BD248+BB248+AX248+AQ248,BG248)</f>
        <v>8972.3481549912594</v>
      </c>
      <c r="BI248" s="11">
        <v>5850.3941999999943</v>
      </c>
      <c r="BJ248" s="1">
        <v>24012.012502101938</v>
      </c>
      <c r="BK248" s="1">
        <v>16001.534005833822</v>
      </c>
    </row>
    <row r="249" spans="1:63">
      <c r="A249" s="8">
        <v>40061</v>
      </c>
      <c r="B249" s="7" t="s">
        <v>305</v>
      </c>
      <c r="C249" s="1">
        <v>22.194289645833333</v>
      </c>
      <c r="D249" s="1">
        <f>1*C249-19.06222222</f>
        <v>3.1320674258333341</v>
      </c>
      <c r="E249" s="1">
        <f>-9018.7*D249^3 + 50694*D249^2 + 41936*D249-0.0000001</f>
        <v>351546.26943903358</v>
      </c>
      <c r="F249" s="1">
        <f>C249-C250</f>
        <v>2.2226083333336533E-3</v>
      </c>
      <c r="G249" s="1">
        <f>-2254.7*D249^4 + 16898*D249^3 + 20968*D249^2 + 0.8449*D249-0.0000003</f>
        <v>507911.51043910842</v>
      </c>
      <c r="H249" s="1">
        <f>G249-G248</f>
        <v>-1853.460629078676</v>
      </c>
      <c r="I249" s="1">
        <v>1026.8583333333333</v>
      </c>
      <c r="J249" s="9">
        <v>1.2999999999999999E-3</v>
      </c>
      <c r="K249" s="1">
        <v>1.1679999999999999</v>
      </c>
      <c r="L249" s="9">
        <v>2453000</v>
      </c>
      <c r="M249" s="1">
        <v>1.8958333333333337</v>
      </c>
      <c r="N249" s="1">
        <v>6.4560884680443076</v>
      </c>
      <c r="O249" s="10">
        <v>6.395833333333333</v>
      </c>
      <c r="P249" s="1">
        <f>AVERAGE(Q249:Q250)</f>
        <v>10.2995</v>
      </c>
      <c r="Q249" s="1">
        <f>1.158*O249+2.676</f>
        <v>10.082374999999999</v>
      </c>
      <c r="R249" s="1">
        <f>EXP(2.3026*(((7.5*P249)/(P249+237.3)+0.7858)))</f>
        <v>12.525288708184489</v>
      </c>
      <c r="S249" s="1">
        <f>((0.622/I249)*J249*K249*L249*M249*(N249-R249))</f>
        <v>-25.959433888950144</v>
      </c>
      <c r="T249" s="1">
        <f>IF(S249&lt;0,S249,0)</f>
        <v>-25.959433888950144</v>
      </c>
      <c r="U249" s="9">
        <v>2258000</v>
      </c>
      <c r="V249" s="1">
        <f>(-T249)*E249/U249</f>
        <v>4.0416041365853177</v>
      </c>
      <c r="W249" s="1">
        <f>V249*3600*24/1000</f>
        <v>349.19459740097147</v>
      </c>
      <c r="X249" s="1">
        <v>0</v>
      </c>
      <c r="Y249" s="1">
        <f>X249*E249</f>
        <v>0</v>
      </c>
      <c r="Z249" s="1">
        <v>8114000</v>
      </c>
      <c r="AA249" s="1">
        <v>0.1</v>
      </c>
      <c r="AB249" s="1">
        <v>18.399999999999999</v>
      </c>
      <c r="AC249" s="1">
        <v>-0.95351333333333355</v>
      </c>
      <c r="AD249" s="1">
        <v>1.161</v>
      </c>
      <c r="AE249" s="1">
        <v>1.013E-3</v>
      </c>
      <c r="AF249" s="1">
        <v>0.96104697374672676</v>
      </c>
      <c r="AG249" s="1">
        <v>0.64550321736655158</v>
      </c>
      <c r="AH249" s="1">
        <v>999.9547912993213</v>
      </c>
      <c r="AI249" s="1">
        <v>2.4500000000000002</v>
      </c>
      <c r="AJ249" s="1">
        <v>28.356481481481481</v>
      </c>
      <c r="AK249" s="1">
        <v>6.7000000000000004E-2</v>
      </c>
      <c r="AL249" s="1">
        <v>200</v>
      </c>
      <c r="AM249" s="1">
        <v>30</v>
      </c>
      <c r="AN249" s="1">
        <f>((AA249*(AB249-AC249))/((AA249+(AK249*(1+(AL249/AM249))))*AH249*AI249))</f>
        <v>1.2873031506888477E-3</v>
      </c>
      <c r="AO249" s="1">
        <f>((86400*AD249*AE249*(AF249-AG249))/AM249)/((AA249+(AK249*(1+(AL249/AM249))))*AH249*AI249)</f>
        <v>7.1091022434029876E-4</v>
      </c>
      <c r="AP249" s="1">
        <f>AN249+AO249</f>
        <v>1.9982133750291466E-3</v>
      </c>
      <c r="AQ249" s="1">
        <f>AP249*Z249</f>
        <v>16213.503324986495</v>
      </c>
      <c r="AR249" s="1">
        <v>388000</v>
      </c>
      <c r="AS249" s="1">
        <v>100</v>
      </c>
      <c r="AT249" s="1">
        <v>5</v>
      </c>
      <c r="AU249" s="1">
        <f>((AA249*(AB249-AC249))/((AA249+(AK249*(1+(AS249/AT249))))*AH249*AI249))</f>
        <v>5.2420373820353215E-4</v>
      </c>
      <c r="AV249" s="1">
        <f>((86400*AD249*AE249*(AF249-AG249))/AT249)/((AA249+(AK249*(1+(AS249/AT249))))*AH249*AI249)</f>
        <v>1.7369419018055607E-3</v>
      </c>
      <c r="AW249" s="1">
        <f>AU249+AV249</f>
        <v>2.2611456400090926E-3</v>
      </c>
      <c r="AX249" s="1">
        <f>AW249*AR249</f>
        <v>877.32450832352788</v>
      </c>
      <c r="AY249" s="1">
        <v>392000</v>
      </c>
      <c r="AZ249" s="1">
        <v>0</v>
      </c>
      <c r="BA249" s="1">
        <v>0.1</v>
      </c>
      <c r="BB249" s="1">
        <f>AY249*AZ249*BA249</f>
        <v>0</v>
      </c>
      <c r="BC249" s="1">
        <v>30000</v>
      </c>
      <c r="BD249" s="1">
        <f>BC249*W249/E249</f>
        <v>29.799314721062352</v>
      </c>
      <c r="BE249" s="1">
        <f>9325000-E249</f>
        <v>8973453.7305609658</v>
      </c>
      <c r="BF249" s="1">
        <f>AZ249*BE249</f>
        <v>0</v>
      </c>
      <c r="BG249" s="1">
        <f>AVERAGE(BF247:BF249)</f>
        <v>5383.607910886295</v>
      </c>
      <c r="BH249" s="1">
        <f>IF((BD249+BB249+AX249+AQ249)&lt;BG249,BD249+BB249+AX249+AQ249,BG249)</f>
        <v>5383.607910886295</v>
      </c>
      <c r="BI249" s="11">
        <v>4870.3598999999995</v>
      </c>
      <c r="BJ249" s="1">
        <v>22376.159937511526</v>
      </c>
      <c r="BK249" s="1">
        <v>16001.534005833822</v>
      </c>
    </row>
    <row r="250" spans="1:63">
      <c r="A250" s="8">
        <v>40062</v>
      </c>
      <c r="B250" s="7" t="s">
        <v>306</v>
      </c>
      <c r="C250" s="1">
        <v>22.192067037499999</v>
      </c>
      <c r="D250" s="1">
        <f>1*C250-19.06222222</f>
        <v>3.1298448175000004</v>
      </c>
      <c r="E250" s="1">
        <f>-9018.7*D250^3 + 50694*D250^2 + 41936*D250-0.0000001</f>
        <v>351337.01198055304</v>
      </c>
      <c r="F250" s="1">
        <f>C250-C251</f>
        <v>2.9919708333316919E-3</v>
      </c>
      <c r="G250" s="1">
        <f>-2254.7*D250^4 + 16898*D250^3 + 20968*D250^2 + 0.8449*D250-0.0000003</f>
        <v>507130.39820137521</v>
      </c>
      <c r="H250" s="1">
        <f>G250-G249</f>
        <v>-781.11223773320671</v>
      </c>
      <c r="I250" s="1">
        <v>1025.1833333333334</v>
      </c>
      <c r="J250" s="9">
        <v>1.2999999999999999E-3</v>
      </c>
      <c r="K250" s="1">
        <v>1.1679999999999999</v>
      </c>
      <c r="L250" s="9">
        <v>2453000</v>
      </c>
      <c r="M250" s="1">
        <v>1.1749999999999998</v>
      </c>
      <c r="N250" s="1">
        <v>7.2580176528422546</v>
      </c>
      <c r="O250" s="10">
        <v>6.7708333333333348</v>
      </c>
      <c r="P250" s="1">
        <f>AVERAGE(Q250:Q251)</f>
        <v>11.228312500000001</v>
      </c>
      <c r="Q250" s="1">
        <f>1.158*O250+2.676</f>
        <v>10.516625000000001</v>
      </c>
      <c r="R250" s="1">
        <f>EXP(2.3026*(((7.5*P250)/(P250+237.3)+0.7858)))</f>
        <v>13.324513042923796</v>
      </c>
      <c r="S250" s="1">
        <f>((0.622/I250)*J250*K250*L250*M250*(N250-R250))</f>
        <v>-16.108248818020346</v>
      </c>
      <c r="T250" s="1">
        <f>IF(S250&lt;0,S250,0)</f>
        <v>-16.108248818020346</v>
      </c>
      <c r="U250" s="9">
        <v>2258000</v>
      </c>
      <c r="V250" s="1">
        <f>(-T250)*E250/U250</f>
        <v>2.5063879574679113</v>
      </c>
      <c r="W250" s="1">
        <f>V250*3600*24/1000</f>
        <v>216.55191952522756</v>
      </c>
      <c r="X250" s="1">
        <v>0</v>
      </c>
      <c r="Y250" s="1">
        <f>X250*E250</f>
        <v>0</v>
      </c>
      <c r="Z250" s="1">
        <v>8114000</v>
      </c>
      <c r="AA250" s="1">
        <v>0.1</v>
      </c>
      <c r="AB250" s="1">
        <v>18.3</v>
      </c>
      <c r="AC250" s="1">
        <v>-0.31347666666666651</v>
      </c>
      <c r="AD250" s="1">
        <v>1.161</v>
      </c>
      <c r="AE250" s="1">
        <v>1.013E-3</v>
      </c>
      <c r="AF250" s="1">
        <v>0.98620199463728775</v>
      </c>
      <c r="AG250" s="1">
        <v>0.72568030105393755</v>
      </c>
      <c r="AH250" s="1">
        <v>999.93985046699095</v>
      </c>
      <c r="AI250" s="1">
        <v>2.4500000000000002</v>
      </c>
      <c r="AJ250" s="1">
        <v>28.356481481481481</v>
      </c>
      <c r="AK250" s="1">
        <v>6.7000000000000004E-2</v>
      </c>
      <c r="AL250" s="1">
        <v>200</v>
      </c>
      <c r="AM250" s="1">
        <v>30</v>
      </c>
      <c r="AN250" s="1">
        <f>((AA250*(AB250-AC250))/((AA250+(AK250*(1+(AL250/AM250))))*AH250*AI250))</f>
        <v>1.2380979498238197E-3</v>
      </c>
      <c r="AO250" s="1">
        <f>((86400*AD250*AE250*(AF250-AG250))/AM250)/((AA250+(AK250*(1+(AL250/AM250))))*AH250*AI250)</f>
        <v>5.869560059648184E-4</v>
      </c>
      <c r="AP250" s="1">
        <f>AN250+AO250</f>
        <v>1.825053955788638E-3</v>
      </c>
      <c r="AQ250" s="1">
        <f>AP250*Z250</f>
        <v>14808.487797269008</v>
      </c>
      <c r="AR250" s="1">
        <v>388000</v>
      </c>
      <c r="AS250" s="1">
        <v>100</v>
      </c>
      <c r="AT250" s="1">
        <v>5</v>
      </c>
      <c r="AU250" s="1">
        <f>((AA250*(AB250-AC250))/((AA250+(AK250*(1+(AS250/AT250))))*AH250*AI250))</f>
        <v>5.0416684928680647E-4</v>
      </c>
      <c r="AV250" s="1">
        <f>((86400*AD250*AE250*(AF250-AG250))/AT250)/((AA250+(AK250*(1+(AS250/AT250))))*AH250*AI250)</f>
        <v>1.4340889276459596E-3</v>
      </c>
      <c r="AW250" s="1">
        <f>AU250+AV250</f>
        <v>1.9382557769327662E-3</v>
      </c>
      <c r="AX250" s="1">
        <f>AW250*AR250</f>
        <v>752.04324144991324</v>
      </c>
      <c r="AY250" s="1">
        <v>392000</v>
      </c>
      <c r="AZ250" s="1">
        <v>0</v>
      </c>
      <c r="BA250" s="1">
        <v>0.1</v>
      </c>
      <c r="BB250" s="1">
        <f>AY250*AZ250*BA250</f>
        <v>0</v>
      </c>
      <c r="BC250" s="1">
        <v>30000</v>
      </c>
      <c r="BD250" s="1">
        <f>BC250*W250/E250</f>
        <v>18.490957013422829</v>
      </c>
      <c r="BE250" s="1">
        <f>9325000-E250</f>
        <v>8973662.9880194478</v>
      </c>
      <c r="BF250" s="1">
        <f>AZ250*BE250</f>
        <v>0</v>
      </c>
      <c r="BG250" s="1">
        <f>AVERAGE(BF248:BF250)</f>
        <v>2990.9863454236952</v>
      </c>
      <c r="BH250" s="1">
        <f>IF((BD250+BB250+AX250+AQ250)&lt;BG250,BD250+BB250+AX250+AQ250,BG250)</f>
        <v>2990.9863454236952</v>
      </c>
      <c r="BI250" s="11">
        <v>4217.5862999999963</v>
      </c>
      <c r="BJ250" s="1">
        <v>20783.680624041797</v>
      </c>
      <c r="BK250" s="1">
        <v>16001.534005833822</v>
      </c>
    </row>
    <row r="251" spans="1:63">
      <c r="A251" s="8">
        <v>40063</v>
      </c>
      <c r="B251" s="7" t="s">
        <v>307</v>
      </c>
      <c r="C251" s="1">
        <v>22.189075066666668</v>
      </c>
      <c r="D251" s="1">
        <f>1*C251-19.06222222</f>
        <v>3.1268528466666687</v>
      </c>
      <c r="E251" s="1">
        <f>-9018.7*D251^3 + 50694*D251^2 + 41936*D251-0.0000001</f>
        <v>351054.78927042894</v>
      </c>
      <c r="F251" s="1">
        <f>C251-C252</f>
        <v>5.1168583333378592E-3</v>
      </c>
      <c r="G251" s="1">
        <f>-2254.7*D251^4 + 16898*D251^3 + 20968*D251^2 + 0.8449*D251-0.0000003</f>
        <v>506079.63679062197</v>
      </c>
      <c r="H251" s="1">
        <f>G251-G250</f>
        <v>-1050.7614107532427</v>
      </c>
      <c r="I251" s="1">
        <v>1027.1166666666663</v>
      </c>
      <c r="J251" s="9">
        <v>1.2999999999999999E-3</v>
      </c>
      <c r="K251" s="1">
        <v>1.1679999999999999</v>
      </c>
      <c r="L251" s="9">
        <v>2453000</v>
      </c>
      <c r="M251" s="1">
        <v>1.3208333333333333</v>
      </c>
      <c r="N251" s="1">
        <v>8.7580478678365701</v>
      </c>
      <c r="O251" s="10">
        <v>8.0000000000000018</v>
      </c>
      <c r="P251" s="1">
        <f>AVERAGE(Q251:Q252)</f>
        <v>12.0871625</v>
      </c>
      <c r="Q251" s="1">
        <f>1.158*O251+2.676</f>
        <v>11.940000000000001</v>
      </c>
      <c r="R251" s="1">
        <f>EXP(2.3026*(((7.5*P251)/(P251+237.3)+0.7858)))</f>
        <v>14.103061376643099</v>
      </c>
      <c r="S251" s="1">
        <f>((0.622/I251)*J251*K251*L251*M251*(N251-R251))</f>
        <v>-15.923963712038004</v>
      </c>
      <c r="T251" s="1">
        <f>IF(S251&lt;0,S251,0)</f>
        <v>-15.923963712038004</v>
      </c>
      <c r="U251" s="9">
        <v>2258000</v>
      </c>
      <c r="V251" s="1">
        <f>(-T251)*E251/U251</f>
        <v>2.4757235275816911</v>
      </c>
      <c r="W251" s="1">
        <f>V251*3600*24/1000</f>
        <v>213.90251278305811</v>
      </c>
      <c r="X251" s="1">
        <v>0</v>
      </c>
      <c r="Y251" s="1">
        <f>X251*E251</f>
        <v>0</v>
      </c>
      <c r="Z251" s="1">
        <v>8114000</v>
      </c>
      <c r="AA251" s="1">
        <v>0.1</v>
      </c>
      <c r="AB251" s="1">
        <v>14.5</v>
      </c>
      <c r="AC251" s="1">
        <v>0.38360333333333374</v>
      </c>
      <c r="AD251" s="1">
        <v>1.161</v>
      </c>
      <c r="AE251" s="1">
        <v>1.013E-3</v>
      </c>
      <c r="AF251" s="1">
        <v>1.0727688258811263</v>
      </c>
      <c r="AG251" s="1">
        <v>0.87564755412546935</v>
      </c>
      <c r="AH251" s="1">
        <v>999.87653340243264</v>
      </c>
      <c r="AI251" s="1">
        <v>2.4500000000000002</v>
      </c>
      <c r="AJ251" s="1">
        <v>28.356481481481481</v>
      </c>
      <c r="AK251" s="1">
        <v>6.7000000000000004E-2</v>
      </c>
      <c r="AL251" s="1">
        <v>200</v>
      </c>
      <c r="AM251" s="1">
        <v>30</v>
      </c>
      <c r="AN251" s="1">
        <f>((AA251*(AB251-AC251))/((AA251+(AK251*(1+(AL251/AM251))))*AH251*AI251))</f>
        <v>9.3902868574199548E-4</v>
      </c>
      <c r="AO251" s="1">
        <f>((86400*AD251*AE251*(AF251-AG251))/AM251)/((AA251+(AK251*(1+(AL251/AM251))))*AH251*AI251)</f>
        <v>4.4414282570389487E-4</v>
      </c>
      <c r="AP251" s="1">
        <f>AN251+AO251</f>
        <v>1.3831715114458903E-3</v>
      </c>
      <c r="AQ251" s="1">
        <f>AP251*Z251</f>
        <v>11223.053643871954</v>
      </c>
      <c r="AR251" s="1">
        <v>388000</v>
      </c>
      <c r="AS251" s="1">
        <v>100</v>
      </c>
      <c r="AT251" s="1">
        <v>5</v>
      </c>
      <c r="AU251" s="1">
        <f>((AA251*(AB251-AC251))/((AA251+(AK251*(1+(AS251/AT251))))*AH251*AI251))</f>
        <v>3.8238261677748587E-4</v>
      </c>
      <c r="AV251" s="1">
        <f>((86400*AD251*AE251*(AF251-AG251))/AT251)/((AA251+(AK251*(1+(AS251/AT251))))*AH251*AI251)</f>
        <v>1.0851585164178771E-3</v>
      </c>
      <c r="AW251" s="1">
        <f>AU251+AV251</f>
        <v>1.4675411331953629E-3</v>
      </c>
      <c r="AX251" s="1">
        <f>AW251*AR251</f>
        <v>569.40595967980084</v>
      </c>
      <c r="AY251" s="1">
        <v>392000</v>
      </c>
      <c r="AZ251" s="1">
        <v>0</v>
      </c>
      <c r="BA251" s="1">
        <v>0.1</v>
      </c>
      <c r="BB251" s="1">
        <f>AY251*AZ251*BA251</f>
        <v>0</v>
      </c>
      <c r="BC251" s="1">
        <v>30000</v>
      </c>
      <c r="BD251" s="1">
        <f>BC251*W251/E251</f>
        <v>18.279412728787644</v>
      </c>
      <c r="BE251" s="1">
        <f>9325000-E251</f>
        <v>8973945.2107295711</v>
      </c>
      <c r="BF251" s="1">
        <f>AZ251*BE251</f>
        <v>0</v>
      </c>
      <c r="BG251" s="1">
        <f>AVERAGE(BF249:BF251)</f>
        <v>0</v>
      </c>
      <c r="BH251" s="1">
        <f>IF((BD251+BB251+AX251+AQ251)&lt;BG251,BD251+BB251+AX251+AQ251,BG251)</f>
        <v>0</v>
      </c>
      <c r="BI251" s="11">
        <v>3740.300999999999</v>
      </c>
      <c r="BJ251" s="1">
        <v>20578.693903804007</v>
      </c>
      <c r="BK251" s="1">
        <v>16001.534005833822</v>
      </c>
    </row>
    <row r="252" spans="1:63">
      <c r="A252" s="8">
        <v>40064</v>
      </c>
      <c r="B252" s="7" t="s">
        <v>308</v>
      </c>
      <c r="C252" s="1">
        <v>22.18395820833333</v>
      </c>
      <c r="D252" s="1">
        <f>1*C252-19.06222222</f>
        <v>3.1217359883333309</v>
      </c>
      <c r="E252" s="1">
        <f>-9018.7*D252^3 + 50694*D252^2 + 41936*D252-0.0000001</f>
        <v>350570.72691051196</v>
      </c>
      <c r="F252" s="1">
        <f>C252-C253</f>
        <v>2.7112678571405979E-3</v>
      </c>
      <c r="G252" s="1">
        <f>-2254.7*D252^4 + 16898*D252^3 + 20968*D252^2 + 0.8449*D252-0.0000003</f>
        <v>504284.58813202608</v>
      </c>
      <c r="H252" s="1">
        <f>G252-G251</f>
        <v>-1795.0486585958861</v>
      </c>
      <c r="I252" s="1">
        <v>1030.8458333333333</v>
      </c>
      <c r="J252" s="9">
        <v>1.2999999999999999E-3</v>
      </c>
      <c r="K252" s="1">
        <v>1.1679999999999999</v>
      </c>
      <c r="L252" s="9">
        <v>2453000</v>
      </c>
      <c r="M252" s="1">
        <v>0.97916666666666663</v>
      </c>
      <c r="N252" s="1">
        <v>9.2883772277308214</v>
      </c>
      <c r="O252" s="10">
        <v>8.2541666666666664</v>
      </c>
      <c r="P252" s="1">
        <f>AVERAGE(Q252:Q253)</f>
        <v>12.359774999999999</v>
      </c>
      <c r="Q252" s="1">
        <f>1.158*O252+2.676</f>
        <v>12.234324999999998</v>
      </c>
      <c r="R252" s="1">
        <f>EXP(2.3026*(((7.5*P252)/(P252+237.3)+0.7858)))</f>
        <v>14.358399782958427</v>
      </c>
      <c r="S252" s="1">
        <f>((0.622/I252)*J252*K252*L252*M252*(N252-R252))</f>
        <v>-11.156986821355453</v>
      </c>
      <c r="T252" s="1">
        <f>IF(S252&lt;0,S252,0)</f>
        <v>-11.156986821355453</v>
      </c>
      <c r="U252" s="9">
        <v>2258000</v>
      </c>
      <c r="V252" s="1">
        <f>(-T252)*E252/U252</f>
        <v>1.7322023826809492</v>
      </c>
      <c r="W252" s="1">
        <f>V252*3600*24/1000</f>
        <v>149.66228586363403</v>
      </c>
      <c r="X252" s="1">
        <v>0</v>
      </c>
      <c r="Y252" s="1">
        <f>X252*E252</f>
        <v>0</v>
      </c>
      <c r="Z252" s="1">
        <v>8114000</v>
      </c>
      <c r="AA252" s="1">
        <v>0.1</v>
      </c>
      <c r="AB252" s="1">
        <v>17.87</v>
      </c>
      <c r="AC252" s="1">
        <v>0.45163666666666635</v>
      </c>
      <c r="AD252" s="1">
        <v>1.161</v>
      </c>
      <c r="AE252" s="1">
        <v>1.013E-3</v>
      </c>
      <c r="AF252" s="1">
        <v>1.0914812666975595</v>
      </c>
      <c r="AG252" s="1">
        <v>0.92866864441517361</v>
      </c>
      <c r="AH252" s="1">
        <v>999.86074673001519</v>
      </c>
      <c r="AI252" s="1">
        <v>2.4500000000000002</v>
      </c>
      <c r="AJ252" s="1">
        <v>28.356481481481481</v>
      </c>
      <c r="AK252" s="1">
        <v>6.7000000000000004E-2</v>
      </c>
      <c r="AL252" s="1">
        <v>200</v>
      </c>
      <c r="AM252" s="1">
        <v>30</v>
      </c>
      <c r="AN252" s="1">
        <f>((AA252*(AB252-AC252))/((AA252+(AK252*(1+(AL252/AM252))))*AH252*AI252))</f>
        <v>1.1586952012681696E-3</v>
      </c>
      <c r="AO252" s="1">
        <f>((86400*AD252*AE252*(AF252-AG252))/AM252)/((AA252+(AK252*(1+(AL252/AM252))))*AH252*AI252)</f>
        <v>3.6684625257571668E-4</v>
      </c>
      <c r="AP252" s="1">
        <f>AN252+AO252</f>
        <v>1.5255414538438864E-3</v>
      </c>
      <c r="AQ252" s="1">
        <f>AP252*Z252</f>
        <v>12378.243356489294</v>
      </c>
      <c r="AR252" s="1">
        <v>388000</v>
      </c>
      <c r="AS252" s="1">
        <v>100</v>
      </c>
      <c r="AT252" s="1">
        <v>5</v>
      </c>
      <c r="AU252" s="1">
        <f>((AA252*(AB252-AC252))/((AA252+(AK252*(1+(AS252/AT252))))*AH252*AI252))</f>
        <v>4.7183319299595229E-4</v>
      </c>
      <c r="AV252" s="1">
        <f>((86400*AD252*AE252*(AF252-AG252))/AT252)/((AA252+(AK252*(1+(AS252/AT252))))*AH252*AI252)</f>
        <v>8.9630252288240802E-4</v>
      </c>
      <c r="AW252" s="1">
        <f>AU252+AV252</f>
        <v>1.3681357158783604E-3</v>
      </c>
      <c r="AX252" s="1">
        <f>AW252*AR252</f>
        <v>530.83665776080386</v>
      </c>
      <c r="AY252" s="1">
        <v>392000</v>
      </c>
      <c r="AZ252" s="1">
        <v>0</v>
      </c>
      <c r="BA252" s="1">
        <v>0.1</v>
      </c>
      <c r="BB252" s="1">
        <f>AY252*AZ252*BA252</f>
        <v>0</v>
      </c>
      <c r="BC252" s="1">
        <v>30000</v>
      </c>
      <c r="BD252" s="1">
        <f>BC252*W252/E252</f>
        <v>12.807311709899617</v>
      </c>
      <c r="BE252" s="1">
        <f>9325000-E252</f>
        <v>8974429.2730894871</v>
      </c>
      <c r="BF252" s="1">
        <f>AZ252*BE252</f>
        <v>0</v>
      </c>
      <c r="BG252" s="1">
        <f>AVERAGE(BF250:BF252)</f>
        <v>0</v>
      </c>
      <c r="BH252" s="1">
        <f>IF((BD252+BB252+AX252+AQ252)&lt;BG252,BD252+BB252+AX252+AQ252,BG252)</f>
        <v>0</v>
      </c>
      <c r="BI252" s="11">
        <v>3406.716000000004</v>
      </c>
      <c r="BJ252" s="1">
        <v>21053.63637856608</v>
      </c>
      <c r="BK252" s="1">
        <v>16001.534005833822</v>
      </c>
    </row>
    <row r="253" spans="1:63">
      <c r="A253" s="8">
        <v>40065</v>
      </c>
      <c r="B253" s="7" t="s">
        <v>309</v>
      </c>
      <c r="C253" s="1">
        <v>22.181246940476189</v>
      </c>
      <c r="D253" s="1">
        <f>1*C253-19.06222222</f>
        <v>3.1190247204761903</v>
      </c>
      <c r="E253" s="1">
        <f>-9018.7*D253^3 + 50694*D253^2 + 41936*D253-0.0000001</f>
        <v>350313.51980709285</v>
      </c>
      <c r="F253" s="1">
        <f>C253-C254</f>
        <v>-6.8206031746065321E-3</v>
      </c>
      <c r="G253" s="1">
        <f>-2254.7*D253^4 + 16898*D253^3 + 20968*D253^2 + 0.8449*D253-0.0000003</f>
        <v>503334.45150187192</v>
      </c>
      <c r="H253" s="1">
        <f>G253-G252</f>
        <v>-950.13663015415659</v>
      </c>
      <c r="I253" s="1">
        <v>1033.0166666666669</v>
      </c>
      <c r="J253" s="9">
        <v>1.2999999999999999E-3</v>
      </c>
      <c r="K253" s="1">
        <v>1.1679999999999999</v>
      </c>
      <c r="L253" s="9">
        <v>2453000</v>
      </c>
      <c r="M253" s="1">
        <v>1.0250000000000001</v>
      </c>
      <c r="N253" s="1">
        <v>9.1444866657878272</v>
      </c>
      <c r="O253" s="10">
        <v>8.4708333333333314</v>
      </c>
      <c r="P253" s="1">
        <f>AVERAGE(Q253:Q254)</f>
        <v>13.471937499999999</v>
      </c>
      <c r="Q253" s="1">
        <f>1.158*O253+2.676</f>
        <v>12.485224999999998</v>
      </c>
      <c r="R253" s="1">
        <f>EXP(2.3026*(((7.5*P253)/(P253+237.3)+0.7858)))</f>
        <v>15.44264624844908</v>
      </c>
      <c r="S253" s="1">
        <f>((0.622/I253)*J253*K253*L253*M253*(N253-R253))</f>
        <v>-14.477858425616422</v>
      </c>
      <c r="T253" s="1">
        <f>IF(S253&lt;0,S253,0)</f>
        <v>-14.477858425616422</v>
      </c>
      <c r="U253" s="9">
        <v>2258000</v>
      </c>
      <c r="V253" s="1">
        <f>(-T253)*E253/U253</f>
        <v>2.2461424022792138</v>
      </c>
      <c r="W253" s="1">
        <f>V253*3600*24/1000</f>
        <v>194.06670355692407</v>
      </c>
      <c r="X253" s="1">
        <v>0</v>
      </c>
      <c r="Y253" s="1">
        <f>X253*E253</f>
        <v>0</v>
      </c>
      <c r="Z253" s="1">
        <v>8114000</v>
      </c>
      <c r="AA253" s="1">
        <v>0.1</v>
      </c>
      <c r="AB253" s="1">
        <v>11.9</v>
      </c>
      <c r="AC253" s="1">
        <v>0.29986999999999869</v>
      </c>
      <c r="AD253" s="1">
        <v>1.161</v>
      </c>
      <c r="AE253" s="1">
        <v>1.013E-3</v>
      </c>
      <c r="AF253" s="1">
        <v>1.1076590734328486</v>
      </c>
      <c r="AG253" s="1">
        <v>0.91428026019603048</v>
      </c>
      <c r="AH253" s="1">
        <v>999.84657201720438</v>
      </c>
      <c r="AI253" s="1">
        <v>2.4500000000000002</v>
      </c>
      <c r="AJ253" s="1">
        <v>28.356481481481481</v>
      </c>
      <c r="AK253" s="1">
        <v>6.7000000000000004E-2</v>
      </c>
      <c r="AL253" s="1">
        <v>200</v>
      </c>
      <c r="AM253" s="1">
        <v>30</v>
      </c>
      <c r="AN253" s="1">
        <f>((AA253*(AB253-AC253))/((AA253+(AK253*(1+(AL253/AM253))))*AH253*AI253))</f>
        <v>7.7166868434347283E-4</v>
      </c>
      <c r="AO253" s="1">
        <f>((86400*AD253*AE253*(AF253-AG253))/AM253)/((AA253+(AK253*(1+(AL253/AM253))))*AH253*AI253)</f>
        <v>4.3572358015957679E-4</v>
      </c>
      <c r="AP253" s="1">
        <f>AN253+AO253</f>
        <v>1.2073922645030495E-3</v>
      </c>
      <c r="AQ253" s="1">
        <f>AP253*Z253</f>
        <v>9796.7808341777436</v>
      </c>
      <c r="AR253" s="1">
        <v>388000</v>
      </c>
      <c r="AS253" s="1">
        <v>100</v>
      </c>
      <c r="AT253" s="1">
        <v>5</v>
      </c>
      <c r="AU253" s="1">
        <f>((AA253*(AB253-AC253))/((AA253+(AK253*(1+(AS253/AT253))))*AH253*AI253))</f>
        <v>3.142318177120844E-4</v>
      </c>
      <c r="AV253" s="1">
        <f>((86400*AD253*AE253*(AF253-AG253))/AT253)/((AA253+(AK253*(1+(AS253/AT253))))*AH253*AI253)</f>
        <v>1.0645880704363382E-3</v>
      </c>
      <c r="AW253" s="1">
        <f>AU253+AV253</f>
        <v>1.3788198881484225E-3</v>
      </c>
      <c r="AX253" s="1">
        <f>AW253*AR253</f>
        <v>534.9821166015879</v>
      </c>
      <c r="AY253" s="1">
        <v>392000</v>
      </c>
      <c r="AZ253" s="1">
        <v>0</v>
      </c>
      <c r="BA253" s="1">
        <v>0.1</v>
      </c>
      <c r="BB253" s="1">
        <f>AY253*AZ253*BA253</f>
        <v>0</v>
      </c>
      <c r="BC253" s="1">
        <v>30000</v>
      </c>
      <c r="BD253" s="1">
        <f>BC253*W253/E253</f>
        <v>16.619401700264731</v>
      </c>
      <c r="BE253" s="1">
        <f>9325000-E253</f>
        <v>8974686.4801929072</v>
      </c>
      <c r="BF253" s="1">
        <f>AZ253*BE253</f>
        <v>0</v>
      </c>
      <c r="BG253" s="1">
        <f>AVERAGE(BF251:BF253)</f>
        <v>0</v>
      </c>
      <c r="BH253" s="1">
        <f>IF((BD253+BB253+AX253+AQ253)&lt;BG253,BD253+BB253+AX253+AQ253,BG253)</f>
        <v>0</v>
      </c>
      <c r="BI253" s="11">
        <v>3145.6718999999948</v>
      </c>
      <c r="BJ253" s="1">
        <v>19903.275832431049</v>
      </c>
      <c r="BK253" s="1">
        <v>16001.534005833822</v>
      </c>
    </row>
    <row r="254" spans="1:63">
      <c r="A254" s="8">
        <v>40066</v>
      </c>
      <c r="B254" s="7" t="s">
        <v>310</v>
      </c>
      <c r="C254" s="1">
        <v>22.188067543650796</v>
      </c>
      <c r="D254" s="1">
        <f>1*C254-19.06222222</f>
        <v>3.1258453236507968</v>
      </c>
      <c r="E254" s="1">
        <f>-9018.7*D254^3 + 50694*D254^2 + 41936*D254-0.0000001</f>
        <v>350959.61625669815</v>
      </c>
      <c r="F254" s="1">
        <f>C254-C255</f>
        <v>-6.8700438492044213E-3</v>
      </c>
      <c r="G254" s="1">
        <f>-2254.7*D254^4 + 16898*D254^3 + 20968*D254^2 + 0.8449*D254-0.0000003</f>
        <v>505725.99117676757</v>
      </c>
      <c r="H254" s="1">
        <f>G254-G253</f>
        <v>2391.5396748956409</v>
      </c>
      <c r="I254" s="1">
        <v>1031.5041666666666</v>
      </c>
      <c r="J254" s="9">
        <v>1.2999999999999999E-3</v>
      </c>
      <c r="K254" s="1">
        <v>1.1679999999999999</v>
      </c>
      <c r="L254" s="9">
        <v>2453000</v>
      </c>
      <c r="M254" s="1">
        <v>2.0041666666666669</v>
      </c>
      <c r="N254" s="1">
        <v>10.355722272997372</v>
      </c>
      <c r="O254" s="10">
        <v>10.174999999999999</v>
      </c>
      <c r="P254" s="1">
        <f>AVERAGE(Q254:Q255)</f>
        <v>15.5852875</v>
      </c>
      <c r="Q254" s="1">
        <f>1.158*O254+2.676</f>
        <v>14.458649999999999</v>
      </c>
      <c r="R254" s="1">
        <f>EXP(2.3026*(((7.5*P254)/(P254+237.3)+0.7858)))</f>
        <v>17.702398293968596</v>
      </c>
      <c r="S254" s="1">
        <f>((0.622/I254)*J254*K254*L254*M254*(N254-R254))</f>
        <v>-33.069517962591242</v>
      </c>
      <c r="T254" s="1">
        <f>IF(S254&lt;0,S254,0)</f>
        <v>-33.069517962591242</v>
      </c>
      <c r="U254" s="9">
        <v>2258000</v>
      </c>
      <c r="V254" s="1">
        <f>(-T254)*E254/U254</f>
        <v>5.1399757900553622</v>
      </c>
      <c r="W254" s="1">
        <f>V254*3600*24/1000</f>
        <v>444.09390826078328</v>
      </c>
      <c r="X254" s="1">
        <v>0</v>
      </c>
      <c r="Y254" s="1">
        <f>X254*E254</f>
        <v>0</v>
      </c>
      <c r="Z254" s="1">
        <v>8114000</v>
      </c>
      <c r="AA254" s="1">
        <v>0.1</v>
      </c>
      <c r="AB254" s="1">
        <v>5.7</v>
      </c>
      <c r="AC254" s="1">
        <v>0.72847999999999946</v>
      </c>
      <c r="AD254" s="1">
        <v>1.161</v>
      </c>
      <c r="AE254" s="1">
        <v>1.013E-3</v>
      </c>
      <c r="AF254" s="1">
        <v>1.242437165328117</v>
      </c>
      <c r="AG254" s="1">
        <v>1.0353643044400973</v>
      </c>
      <c r="AH254" s="1">
        <v>999.71252884411649</v>
      </c>
      <c r="AI254" s="1">
        <v>2.4500000000000002</v>
      </c>
      <c r="AJ254" s="1">
        <v>28.356481481481481</v>
      </c>
      <c r="AK254" s="1">
        <v>6.7000000000000004E-2</v>
      </c>
      <c r="AL254" s="1">
        <v>200</v>
      </c>
      <c r="AM254" s="1">
        <v>30</v>
      </c>
      <c r="AN254" s="1">
        <f>((AA254*(AB254-AC254))/((AA254+(AK254*(1+(AL254/AM254))))*AH254*AI254))</f>
        <v>3.3076186940751728E-4</v>
      </c>
      <c r="AO254" s="1">
        <f>((86400*AD254*AE254*(AF254-AG254))/AM254)/((AA254+(AK254*(1+(AL254/AM254))))*AH254*AI254)</f>
        <v>4.6664174072369831E-4</v>
      </c>
      <c r="AP254" s="1">
        <f>AN254+AO254</f>
        <v>7.9740361013121565E-4</v>
      </c>
      <c r="AQ254" s="1">
        <f>AP254*Z254</f>
        <v>6470.1328926046835</v>
      </c>
      <c r="AR254" s="1">
        <v>388000</v>
      </c>
      <c r="AS254" s="1">
        <v>100</v>
      </c>
      <c r="AT254" s="1">
        <v>5</v>
      </c>
      <c r="AU254" s="1">
        <f>((AA254*(AB254-AC254))/((AA254+(AK254*(1+(AS254/AT254))))*AH254*AI254))</f>
        <v>1.3468980349020998E-4</v>
      </c>
      <c r="AV254" s="1">
        <f>((86400*AD254*AE254*(AF254-AG254))/AT254)/((AA254+(AK254*(1+(AS254/AT254))))*AH254*AI254)</f>
        <v>1.1401293227237274E-3</v>
      </c>
      <c r="AW254" s="1">
        <f>AU254+AV254</f>
        <v>1.2748191262139375E-3</v>
      </c>
      <c r="AX254" s="1">
        <f>AW254*AR254</f>
        <v>494.62982097100775</v>
      </c>
      <c r="AY254" s="1">
        <v>392000</v>
      </c>
      <c r="AZ254" s="1">
        <v>0</v>
      </c>
      <c r="BA254" s="1">
        <v>0.1</v>
      </c>
      <c r="BB254" s="1">
        <f>AY254*AZ254*BA254</f>
        <v>0</v>
      </c>
      <c r="BC254" s="1">
        <v>30000</v>
      </c>
      <c r="BD254" s="1">
        <f>BC254*W254/E254</f>
        <v>37.961111850769043</v>
      </c>
      <c r="BE254" s="1">
        <f>9325000-E254</f>
        <v>8974040.383743301</v>
      </c>
      <c r="BF254" s="1">
        <f>AZ254*BE254</f>
        <v>0</v>
      </c>
      <c r="BG254" s="1">
        <f>AVERAGE(BF252:BF254)</f>
        <v>0</v>
      </c>
      <c r="BH254" s="1">
        <f>IF((BD254+BB254+AX254+AQ254)&lt;BG254,BD254+BB254+AX254+AQ254,BG254)</f>
        <v>0</v>
      </c>
      <c r="BI254" s="11">
        <v>2899.6163999999976</v>
      </c>
      <c r="BJ254" s="1">
        <v>16065.516822677397</v>
      </c>
      <c r="BK254" s="1">
        <v>16001.534005833822</v>
      </c>
    </row>
    <row r="255" spans="1:63">
      <c r="A255" s="8">
        <v>40067</v>
      </c>
      <c r="B255" s="7" t="s">
        <v>311</v>
      </c>
      <c r="C255" s="1">
        <v>22.1949375875</v>
      </c>
      <c r="D255" s="1">
        <f>1*C255-19.06222222</f>
        <v>3.1327153675000012</v>
      </c>
      <c r="E255" s="1">
        <f>-9018.7*D255^3 + 50694*D255^2 + 41936*D255-0.0000001</f>
        <v>351607.20952132775</v>
      </c>
      <c r="F255" s="1">
        <f>C255-C256</f>
        <v>-5.7057916666991559E-4</v>
      </c>
      <c r="G255" s="1">
        <f>-2254.7*D255^4 + 16898*D255^3 + 20968*D255^2 + 0.8449*D255-0.0000003</f>
        <v>508139.31021521357</v>
      </c>
      <c r="H255" s="1">
        <f>G255-G254</f>
        <v>2413.3190384460031</v>
      </c>
      <c r="I255" s="1">
        <v>1025.6875</v>
      </c>
      <c r="J255" s="9">
        <v>1.2999999999999999E-3</v>
      </c>
      <c r="K255" s="1">
        <v>1.1679999999999999</v>
      </c>
      <c r="L255" s="9">
        <v>2453000</v>
      </c>
      <c r="M255" s="1">
        <v>3.0958333333333337</v>
      </c>
      <c r="N255" s="1">
        <v>12.526468239807571</v>
      </c>
      <c r="O255" s="10">
        <v>12.120833333333335</v>
      </c>
      <c r="P255" s="1">
        <f>AVERAGE(Q255:Q256)</f>
        <v>17.4622125</v>
      </c>
      <c r="Q255" s="1">
        <f>1.158*O255+2.676</f>
        <v>16.711925000000001</v>
      </c>
      <c r="R255" s="1">
        <f>EXP(2.3026*(((7.5*P255)/(P255+237.3)+0.7858)))</f>
        <v>19.947215269810524</v>
      </c>
      <c r="S255" s="1">
        <f>((0.622/I255)*J255*K255*L255*M255*(N255-R255))</f>
        <v>-51.89007090539387</v>
      </c>
      <c r="T255" s="1">
        <f>IF(S255&lt;0,S255,0)</f>
        <v>-51.89007090539387</v>
      </c>
      <c r="U255" s="9">
        <v>2258000</v>
      </c>
      <c r="V255" s="1">
        <f>(-T255)*E255/U255</f>
        <v>8.0801253467269145</v>
      </c>
      <c r="W255" s="1">
        <f>V255*3600*24/1000</f>
        <v>698.12282995720545</v>
      </c>
      <c r="X255" s="1">
        <v>0</v>
      </c>
      <c r="Y255" s="1">
        <f>X255*E255</f>
        <v>0</v>
      </c>
      <c r="Z255" s="1">
        <v>8114000</v>
      </c>
      <c r="AA255" s="1">
        <v>0.1</v>
      </c>
      <c r="AB255" s="1">
        <v>6.7</v>
      </c>
      <c r="AC255" s="1">
        <v>1.1884900000000014</v>
      </c>
      <c r="AD255" s="1">
        <v>1.161</v>
      </c>
      <c r="AE255" s="1">
        <v>1.013E-3</v>
      </c>
      <c r="AF255" s="1">
        <v>1.4137782447442999</v>
      </c>
      <c r="AG255" s="1">
        <v>1.2523718951359921</v>
      </c>
      <c r="AH255" s="1">
        <v>999.51222824617992</v>
      </c>
      <c r="AI255" s="1">
        <v>2.4500000000000002</v>
      </c>
      <c r="AJ255" s="1">
        <v>28.356481481481481</v>
      </c>
      <c r="AK255" s="1">
        <v>6.7000000000000004E-2</v>
      </c>
      <c r="AL255" s="1">
        <v>200</v>
      </c>
      <c r="AM255" s="1">
        <v>30</v>
      </c>
      <c r="AN255" s="1">
        <f>((AA255*(AB255-AC255))/((AA255+(AK255*(1+(AL255/AM255))))*AH255*AI255))</f>
        <v>3.6676160942994776E-4</v>
      </c>
      <c r="AO255" s="1">
        <f>((86400*AD255*AE255*(AF255-AG255))/AM255)/((AA255+(AK255*(1+(AL255/AM255))))*AH255*AI255)</f>
        <v>3.6380447641977279E-4</v>
      </c>
      <c r="AP255" s="1">
        <f>AN255+AO255</f>
        <v>7.3056608584972055E-4</v>
      </c>
      <c r="AQ255" s="1">
        <f>AP255*Z255</f>
        <v>5927.8132205846323</v>
      </c>
      <c r="AR255" s="1">
        <v>388000</v>
      </c>
      <c r="AS255" s="1">
        <v>100</v>
      </c>
      <c r="AT255" s="1">
        <v>5</v>
      </c>
      <c r="AU255" s="1">
        <f>((AA255*(AB255-AC255))/((AA255+(AK255*(1+(AS255/AT255))))*AH255*AI255))</f>
        <v>1.4934928621113333E-4</v>
      </c>
      <c r="AV255" s="1">
        <f>((86400*AD255*AE255*(AF255-AG255))/AT255)/((AA255+(AK255*(1+(AS255/AT255))))*AH255*AI255)</f>
        <v>8.8887065837929883E-4</v>
      </c>
      <c r="AW255" s="1">
        <f>AU255+AV255</f>
        <v>1.0382199445904321E-3</v>
      </c>
      <c r="AX255" s="1">
        <f>AW255*AR255</f>
        <v>402.82933850108765</v>
      </c>
      <c r="AY255" s="1">
        <v>392000</v>
      </c>
      <c r="AZ255" s="1">
        <v>0</v>
      </c>
      <c r="BA255" s="1">
        <v>0.1</v>
      </c>
      <c r="BB255" s="1">
        <f>AY255*AZ255*BA255</f>
        <v>0</v>
      </c>
      <c r="BC255" s="1">
        <v>30000</v>
      </c>
      <c r="BD255" s="1">
        <f>BC255*W255/E255</f>
        <v>59.565572979088081</v>
      </c>
      <c r="BE255" s="1">
        <f>9325000-E255</f>
        <v>8973392.7904786728</v>
      </c>
      <c r="BF255" s="1">
        <f>AZ255*BE255</f>
        <v>0</v>
      </c>
      <c r="BG255" s="1">
        <f>AVERAGE(BF253:BF255)</f>
        <v>0</v>
      </c>
      <c r="BH255" s="1">
        <f>IF((BD255+BB255+AX255+AQ255)&lt;BG255,BD255+BB255+AX255+AQ255,BG255)</f>
        <v>0</v>
      </c>
      <c r="BI255" s="11">
        <v>2760.3593999999966</v>
      </c>
      <c r="BJ255" s="1">
        <v>15650.45153743061</v>
      </c>
      <c r="BK255" s="1">
        <v>16001.534005833822</v>
      </c>
    </row>
    <row r="256" spans="1:63">
      <c r="A256" s="8">
        <v>40068</v>
      </c>
      <c r="B256" s="7" t="s">
        <v>312</v>
      </c>
      <c r="C256" s="1">
        <v>22.19550816666667</v>
      </c>
      <c r="D256" s="1">
        <f>1*C256-19.06222222</f>
        <v>3.1332859466666712</v>
      </c>
      <c r="E256" s="1">
        <f>-9018.7*D256^3 + 50694*D256^2 + 41936*D256-0.0000001</f>
        <v>351660.84983729885</v>
      </c>
      <c r="F256" s="1">
        <f>C256-C257</f>
        <v>2.2341666666712001E-3</v>
      </c>
      <c r="G256" s="1">
        <f>-2254.7*D256^4 + 16898*D256^3 + 20968*D256^2 + 0.8449*D256-0.0000003</f>
        <v>508339.94399530033</v>
      </c>
      <c r="H256" s="1">
        <f>G256-G255</f>
        <v>200.63378008676227</v>
      </c>
      <c r="I256" s="1">
        <v>1021.8166666666666</v>
      </c>
      <c r="J256" s="9">
        <v>1.2999999999999999E-3</v>
      </c>
      <c r="K256" s="1">
        <v>1.1679999999999999</v>
      </c>
      <c r="L256" s="9">
        <v>2453000</v>
      </c>
      <c r="M256" s="1">
        <v>2.8125</v>
      </c>
      <c r="N256" s="1">
        <v>13.989680734744148</v>
      </c>
      <c r="O256" s="10">
        <v>13.416666666666664</v>
      </c>
      <c r="P256" s="1">
        <f>AVERAGE(Q256:Q257)</f>
        <v>18.6588125</v>
      </c>
      <c r="Q256" s="1">
        <f>1.158*O256+2.676</f>
        <v>18.212499999999999</v>
      </c>
      <c r="R256" s="1">
        <f>EXP(2.3026*(((7.5*P256)/(P256+237.3)+0.7858)))</f>
        <v>21.505101042485016</v>
      </c>
      <c r="S256" s="1">
        <f>((0.622/I256)*J256*K256*L256*M256*(N256-R256))</f>
        <v>-47.92332593489359</v>
      </c>
      <c r="T256" s="1">
        <f>IF(S256&lt;0,S256,0)</f>
        <v>-47.92332593489359</v>
      </c>
      <c r="U256" s="9">
        <v>2258000</v>
      </c>
      <c r="V256" s="1">
        <f>(-T256)*E256/U256</f>
        <v>7.4635772919816414</v>
      </c>
      <c r="W256" s="1">
        <f>V256*3600*24/1000</f>
        <v>644.85307802721377</v>
      </c>
      <c r="X256" s="1">
        <v>5.9999999999999995E-4</v>
      </c>
      <c r="Y256" s="1">
        <f>X256*E256</f>
        <v>210.9965099023793</v>
      </c>
      <c r="Z256" s="1">
        <v>8114000</v>
      </c>
      <c r="AA256" s="1">
        <v>0.1</v>
      </c>
      <c r="AB256" s="1">
        <v>14.8</v>
      </c>
      <c r="AC256" s="1">
        <v>1.1911066666666661</v>
      </c>
      <c r="AD256" s="1">
        <v>1.161</v>
      </c>
      <c r="AE256" s="1">
        <v>1.013E-3</v>
      </c>
      <c r="AF256" s="1">
        <v>1.5390853767620674</v>
      </c>
      <c r="AG256" s="1">
        <v>1.3986438361325286</v>
      </c>
      <c r="AH256" s="1">
        <v>999.35208638571044</v>
      </c>
      <c r="AI256" s="1">
        <v>2.4500000000000002</v>
      </c>
      <c r="AJ256" s="1">
        <v>28.356481481481481</v>
      </c>
      <c r="AK256" s="1">
        <v>6.7000000000000004E-2</v>
      </c>
      <c r="AL256" s="1">
        <v>200</v>
      </c>
      <c r="AM256" s="1">
        <v>30</v>
      </c>
      <c r="AN256" s="1">
        <f>((AA256*(AB256-AC256))/((AA256+(AK256*(1+(AL256/AM256))))*AH256*AI256))</f>
        <v>9.0574442265462679E-4</v>
      </c>
      <c r="AO256" s="1">
        <f>((86400*AD256*AE256*(AF256-AG256))/AM256)/((AA256+(AK256*(1+(AL256/AM256))))*AH256*AI256)</f>
        <v>3.1660122885500576E-4</v>
      </c>
      <c r="AP256" s="1">
        <f>AN256+AO256</f>
        <v>1.2223456515096326E-3</v>
      </c>
      <c r="AQ256" s="1">
        <f>AP256*Z256</f>
        <v>9918.112616349159</v>
      </c>
      <c r="AR256" s="1">
        <v>388000</v>
      </c>
      <c r="AS256" s="1">
        <v>100</v>
      </c>
      <c r="AT256" s="1">
        <v>5</v>
      </c>
      <c r="AU256" s="1">
        <f>((AA256*(AB256-AC256))/((AA256+(AK256*(1+(AS256/AT256))))*AH256*AI256))</f>
        <v>3.6882890557557349E-4</v>
      </c>
      <c r="AV256" s="1">
        <f>((86400*AD256*AE256*(AF256-AG256))/AT256)/((AA256+(AK256*(1+(AS256/AT256))))*AH256*AI256)</f>
        <v>7.7354062683751242E-4</v>
      </c>
      <c r="AW256" s="1">
        <f>AU256+AV256</f>
        <v>1.1423695324130859E-3</v>
      </c>
      <c r="AX256" s="1">
        <f>AW256*AR256</f>
        <v>443.23937857627732</v>
      </c>
      <c r="AY256" s="1">
        <v>392000</v>
      </c>
      <c r="AZ256" s="1">
        <v>5.9999999999999995E-4</v>
      </c>
      <c r="BA256" s="1">
        <v>0.1</v>
      </c>
      <c r="BB256" s="1">
        <f>AY256*AZ256*BA256</f>
        <v>23.52</v>
      </c>
      <c r="BC256" s="1">
        <v>30000</v>
      </c>
      <c r="BD256" s="1">
        <f>BC256*W256/E256</f>
        <v>55.012072995236572</v>
      </c>
      <c r="BE256" s="1">
        <f>9325000-E256</f>
        <v>8973339.1501627006</v>
      </c>
      <c r="BF256" s="1">
        <f>AZ256*BE256</f>
        <v>5384.0034900976198</v>
      </c>
      <c r="BG256" s="1">
        <f>AVERAGE(BF254:BF256)</f>
        <v>1794.66783003254</v>
      </c>
      <c r="BH256" s="1">
        <f>IF((BD256+BB256+AX256+AQ256)&lt;BG256,BD256+BB256+AX256+AQ256,BG256)</f>
        <v>1794.66783003254</v>
      </c>
      <c r="BI256" s="11">
        <v>2780.3177999999975</v>
      </c>
      <c r="BJ256" s="1">
        <v>18514.091236478573</v>
      </c>
      <c r="BK256" s="1">
        <v>16368.263784690171</v>
      </c>
    </row>
    <row r="257" spans="1:63">
      <c r="A257" s="8">
        <v>40069</v>
      </c>
      <c r="B257" s="7" t="s">
        <v>313</v>
      </c>
      <c r="C257" s="1">
        <v>22.193273999999999</v>
      </c>
      <c r="D257" s="1">
        <f>1*C257-19.06222222</f>
        <v>3.13105178</v>
      </c>
      <c r="E257" s="1">
        <f>-9018.7*D257^3 + 50694*D257^2 + 41936*D257-0.0000001</f>
        <v>351450.68859508284</v>
      </c>
      <c r="F257" s="1">
        <f>C257-C258</f>
        <v>3.4085416666584933E-4</v>
      </c>
      <c r="G257" s="1">
        <f>-2254.7*D257^4 + 16898*D257^3 + 20968*D257^2 + 0.8449*D257-0.0000003</f>
        <v>507554.51472847408</v>
      </c>
      <c r="H257" s="1">
        <f>G257-G256</f>
        <v>-785.42926682624966</v>
      </c>
      <c r="I257" s="1">
        <v>1024.1500000000001</v>
      </c>
      <c r="J257" s="9">
        <v>1.2999999999999999E-3</v>
      </c>
      <c r="K257" s="1">
        <v>1.1679999999999999</v>
      </c>
      <c r="L257" s="9">
        <v>2453000</v>
      </c>
      <c r="M257" s="1">
        <v>1.5708333333333335</v>
      </c>
      <c r="N257" s="1">
        <v>13.90601728261478</v>
      </c>
      <c r="O257" s="10">
        <v>14.187500000000002</v>
      </c>
      <c r="P257" s="1">
        <f>AVERAGE(Q257:Q258)</f>
        <v>17.04485</v>
      </c>
      <c r="Q257" s="1">
        <f>1.158*O257+2.676</f>
        <v>19.105125000000001</v>
      </c>
      <c r="R257" s="1">
        <f>EXP(2.3026*(((7.5*P257)/(P257+237.3)+0.7858)))</f>
        <v>19.427583017888626</v>
      </c>
      <c r="S257" s="1">
        <f>((0.622/I257)*J257*K257*L257*M257*(N257-R257))</f>
        <v>-19.620176686240018</v>
      </c>
      <c r="T257" s="1">
        <f>IF(S257&lt;0,S257,0)</f>
        <v>-19.620176686240018</v>
      </c>
      <c r="U257" s="9">
        <v>2258000</v>
      </c>
      <c r="V257" s="1">
        <f>(-T257)*E257/U257</f>
        <v>3.0538195778282753</v>
      </c>
      <c r="W257" s="1">
        <f>V257*3600*24/1000</f>
        <v>263.85001152436297</v>
      </c>
      <c r="X257" s="1">
        <v>8.0000000000000002E-3</v>
      </c>
      <c r="Y257" s="1">
        <f>X257*E257</f>
        <v>2811.6055087606628</v>
      </c>
      <c r="Z257" s="1">
        <v>8114000</v>
      </c>
      <c r="AA257" s="1">
        <v>0.1</v>
      </c>
      <c r="AB257" s="1">
        <v>12.8</v>
      </c>
      <c r="AC257" s="1">
        <v>0.86036000000000068</v>
      </c>
      <c r="AD257" s="1">
        <v>1.161</v>
      </c>
      <c r="AE257" s="1">
        <v>1.013E-3</v>
      </c>
      <c r="AF257" s="1">
        <v>1.6181602484121183</v>
      </c>
      <c r="AG257" s="1">
        <v>1.390269346760745</v>
      </c>
      <c r="AH257" s="1">
        <v>999.24702201585603</v>
      </c>
      <c r="AI257" s="1">
        <v>2.4500000000000002</v>
      </c>
      <c r="AJ257" s="1">
        <v>28.356481481481481</v>
      </c>
      <c r="AK257" s="1">
        <v>6.7000000000000004E-2</v>
      </c>
      <c r="AL257" s="1">
        <v>200</v>
      </c>
      <c r="AM257" s="1">
        <v>30</v>
      </c>
      <c r="AN257" s="1">
        <f>((AA257*(AB257-AC257))/((AA257+(AK257*(1+(AL257/AM257))))*AH257*AI257))</f>
        <v>7.9473026376396109E-4</v>
      </c>
      <c r="AO257" s="1">
        <f>((86400*AD257*AE257*(AF257-AG257))/AM257)/((AA257+(AK257*(1+(AL257/AM257))))*AH257*AI257)</f>
        <v>5.1379474582397943E-4</v>
      </c>
      <c r="AP257" s="1">
        <f>AN257+AO257</f>
        <v>1.3085250095879405E-3</v>
      </c>
      <c r="AQ257" s="1">
        <f>AP257*Z257</f>
        <v>10617.37192779655</v>
      </c>
      <c r="AR257" s="1">
        <v>388000</v>
      </c>
      <c r="AS257" s="1">
        <v>100</v>
      </c>
      <c r="AT257" s="1">
        <v>5</v>
      </c>
      <c r="AU257" s="1">
        <f>((AA257*(AB257-AC257))/((AA257+(AK257*(1+(AS257/AT257))))*AH257*AI257))</f>
        <v>3.2362274178045832E-4</v>
      </c>
      <c r="AV257" s="1">
        <f>((86400*AD257*AE257*(AF257-AG257))/AT257)/((AA257+(AK257*(1+(AS257/AT257))))*AH257*AI257)</f>
        <v>1.2553365986223569E-3</v>
      </c>
      <c r="AW257" s="1">
        <f>AU257+AV257</f>
        <v>1.5789593404028153E-3</v>
      </c>
      <c r="AX257" s="1">
        <f>AW257*AR257</f>
        <v>612.63622407629236</v>
      </c>
      <c r="AY257" s="1">
        <v>392000</v>
      </c>
      <c r="AZ257" s="1">
        <v>8.0000000000000002E-3</v>
      </c>
      <c r="BA257" s="1">
        <v>0.1</v>
      </c>
      <c r="BB257" s="1">
        <f>AY257*AZ257*BA257</f>
        <v>313.60000000000002</v>
      </c>
      <c r="BC257" s="1">
        <v>30000</v>
      </c>
      <c r="BD257" s="1">
        <f>BC257*W257/E257</f>
        <v>22.522364026011569</v>
      </c>
      <c r="BE257" s="1">
        <f>9325000-E257</f>
        <v>8973549.3114049174</v>
      </c>
      <c r="BF257" s="1">
        <f>AZ257*BE257</f>
        <v>71788.394491239334</v>
      </c>
      <c r="BG257" s="1">
        <f>AVERAGE(BF255:BF257)</f>
        <v>25724.132660445652</v>
      </c>
      <c r="BH257" s="1">
        <f>IF((BD257+BB257+AX257+AQ257)&lt;BG257,BD257+BB257+AX257+AQ257,BG257)</f>
        <v>11566.130515898854</v>
      </c>
      <c r="BI257" s="11">
        <v>2789.3789999999976</v>
      </c>
      <c r="BJ257" s="1">
        <v>22656.20260086557</v>
      </c>
      <c r="BK257" s="1">
        <v>16533.638836803024</v>
      </c>
    </row>
    <row r="258" spans="1:63">
      <c r="A258" s="8">
        <v>40070</v>
      </c>
      <c r="B258" s="7" t="s">
        <v>314</v>
      </c>
      <c r="C258" s="1">
        <v>22.192933145833333</v>
      </c>
      <c r="D258" s="1">
        <f>1*C258-19.06222222</f>
        <v>3.1307109258333341</v>
      </c>
      <c r="E258" s="1">
        <f>-9018.7*D258^3 + 50694*D258^2 + 41936*D258-0.0000001</f>
        <v>351418.59560891229</v>
      </c>
      <c r="F258" s="1">
        <f>C258-C259</f>
        <v>-3.7801884920654061E-3</v>
      </c>
      <c r="G258" s="1">
        <f>-2254.7*D258^4 + 16898*D258^3 + 20968*D258^2 + 0.8449*D258-0.0000003</f>
        <v>507434.72752427915</v>
      </c>
      <c r="H258" s="1">
        <f>G258-G257</f>
        <v>-119.78720419493038</v>
      </c>
      <c r="I258" s="1">
        <v>1023.6750000000002</v>
      </c>
      <c r="J258" s="9">
        <v>1.2999999999999999E-3</v>
      </c>
      <c r="K258" s="1">
        <v>1.1679999999999999</v>
      </c>
      <c r="L258" s="9">
        <v>2453000</v>
      </c>
      <c r="M258" s="1">
        <v>1.4916666666666665</v>
      </c>
      <c r="N258" s="1">
        <v>11.598088751717327</v>
      </c>
      <c r="O258" s="10">
        <v>10.629166666666665</v>
      </c>
      <c r="P258" s="1">
        <f>AVERAGE(Q258:Q259)</f>
        <v>14.839824999999999</v>
      </c>
      <c r="Q258" s="1">
        <f>1.158*O258+2.676</f>
        <v>14.984574999999998</v>
      </c>
      <c r="R258" s="1">
        <f>EXP(2.3026*(((7.5*P258)/(P258+237.3)+0.7858)))</f>
        <v>16.87424997688737</v>
      </c>
      <c r="S258" s="1">
        <f>((0.622/I258)*J258*K258*L258*M258*(N258-R258))</f>
        <v>-17.811556534570155</v>
      </c>
      <c r="T258" s="1">
        <f>IF(S258&lt;0,S258,0)</f>
        <v>-17.811556534570155</v>
      </c>
      <c r="U258" s="9">
        <v>2258000</v>
      </c>
      <c r="V258" s="1">
        <f>(-T258)*E258/U258</f>
        <v>2.7720603113318814</v>
      </c>
      <c r="W258" s="1">
        <f>V258*3600*24/1000</f>
        <v>239.50601089907454</v>
      </c>
      <c r="X258" s="1">
        <v>0</v>
      </c>
      <c r="Y258" s="1">
        <f>X258*E258</f>
        <v>0</v>
      </c>
      <c r="Z258" s="1">
        <v>8114000</v>
      </c>
      <c r="AA258" s="1">
        <v>0.1</v>
      </c>
      <c r="AB258" s="1">
        <v>13.7</v>
      </c>
      <c r="AC258" s="1">
        <v>-0.98439000000000099</v>
      </c>
      <c r="AD258" s="1">
        <v>1.161</v>
      </c>
      <c r="AE258" s="1">
        <v>1.013E-3</v>
      </c>
      <c r="AF258" s="1">
        <v>1.2807041869693441</v>
      </c>
      <c r="AG258" s="1">
        <v>1.159570915951827</v>
      </c>
      <c r="AH258" s="1">
        <v>999.67019763128519</v>
      </c>
      <c r="AI258" s="1">
        <v>2.4500000000000002</v>
      </c>
      <c r="AJ258" s="1">
        <v>28.356481481481481</v>
      </c>
      <c r="AK258" s="1">
        <v>6.7000000000000004E-2</v>
      </c>
      <c r="AL258" s="1">
        <v>200</v>
      </c>
      <c r="AM258" s="1">
        <v>30</v>
      </c>
      <c r="AN258" s="1">
        <f>((AA258*(AB258-AC258))/((AA258+(AK258*(1+(AL258/AM258))))*AH258*AI258))</f>
        <v>9.7701346058690357E-4</v>
      </c>
      <c r="AO258" s="1">
        <f>((86400*AD258*AE258*(AF258-AG258))/AM258)/((AA258+(AK258*(1+(AL258/AM258))))*AH258*AI258)</f>
        <v>2.7298716887161367E-4</v>
      </c>
      <c r="AP258" s="1">
        <f>AN258+AO258</f>
        <v>1.2500006294585172E-3</v>
      </c>
      <c r="AQ258" s="1">
        <f>AP258*Z258</f>
        <v>10142.505107426408</v>
      </c>
      <c r="AR258" s="1">
        <v>388000</v>
      </c>
      <c r="AS258" s="1">
        <v>100</v>
      </c>
      <c r="AT258" s="1">
        <v>5</v>
      </c>
      <c r="AU258" s="1">
        <f>((AA258*(AB258-AC258))/((AA258+(AK258*(1+(AS258/AT258))))*AH258*AI258))</f>
        <v>3.9785042710473113E-4</v>
      </c>
      <c r="AV258" s="1">
        <f>((86400*AD258*AE258*(AF258-AG258))/AT258)/((AA258+(AK258*(1+(AS258/AT258))))*AH258*AI258)</f>
        <v>6.6697993084623858E-4</v>
      </c>
      <c r="AW258" s="1">
        <f>AU258+AV258</f>
        <v>1.0648303579509698E-3</v>
      </c>
      <c r="AX258" s="1">
        <f>AW258*AR258</f>
        <v>413.15417888497626</v>
      </c>
      <c r="AY258" s="1">
        <v>392000</v>
      </c>
      <c r="AZ258" s="1">
        <v>0</v>
      </c>
      <c r="BA258" s="1">
        <v>0.1</v>
      </c>
      <c r="BB258" s="1">
        <f>AY258*AZ258*BA258</f>
        <v>0</v>
      </c>
      <c r="BC258" s="1">
        <v>30000</v>
      </c>
      <c r="BD258" s="1">
        <f>BC258*W258/E258</f>
        <v>20.44621547281038</v>
      </c>
      <c r="BE258" s="1">
        <f>9325000-E258</f>
        <v>8973581.4043910876</v>
      </c>
      <c r="BF258" s="1">
        <f>AZ258*BE258</f>
        <v>0</v>
      </c>
      <c r="BG258" s="1">
        <f>AVERAGE(BF256:BF258)</f>
        <v>25724.132660445652</v>
      </c>
      <c r="BH258" s="1">
        <f>IF((BD258+BB258+AX258+AQ258)&lt;BG258,BD258+BB258+AX258+AQ258,BG258)</f>
        <v>10576.105501784195</v>
      </c>
      <c r="BI258" s="11">
        <v>2584.238399999997</v>
      </c>
      <c r="BJ258" s="1">
        <v>17264.155907424309</v>
      </c>
      <c r="BK258" s="1">
        <v>14799.636314128453</v>
      </c>
    </row>
    <row r="259" spans="1:63">
      <c r="A259" s="8">
        <v>40071</v>
      </c>
      <c r="B259" s="7" t="s">
        <v>315</v>
      </c>
      <c r="C259" s="1">
        <v>22.196713334325398</v>
      </c>
      <c r="D259" s="1">
        <f>1*C259-19.06222222</f>
        <v>3.1344911143253995</v>
      </c>
      <c r="E259" s="1">
        <f>-9018.7*D259^3 + 50694*D259^2 + 41936*D259-0.0000001</f>
        <v>351774.07505783578</v>
      </c>
      <c r="F259" s="1">
        <f>C259-C260</f>
        <v>-1.3106082341266756E-2</v>
      </c>
      <c r="G259" s="1">
        <f>-2254.7*D259^4 + 16898*D259^3 + 20968*D259^2 + 0.8449*D259-0.0000003</f>
        <v>508763.81982489309</v>
      </c>
      <c r="H259" s="1">
        <f>G259-G258</f>
        <v>1329.0923006139346</v>
      </c>
      <c r="I259" s="1">
        <v>1021.8124999999998</v>
      </c>
      <c r="J259" s="9">
        <v>1.2999999999999999E-3</v>
      </c>
      <c r="K259" s="1">
        <v>1.1679999999999999</v>
      </c>
      <c r="L259" s="9">
        <v>2453000</v>
      </c>
      <c r="M259" s="1">
        <v>1.6249999999999998</v>
      </c>
      <c r="N259" s="1">
        <v>10.807768070420009</v>
      </c>
      <c r="O259" s="10">
        <v>10.379166666666668</v>
      </c>
      <c r="P259" s="1">
        <f>AVERAGE(Q259:Q260)</f>
        <v>15.865137500000003</v>
      </c>
      <c r="Q259" s="1">
        <f>1.158*O259+2.676</f>
        <v>14.695075000000001</v>
      </c>
      <c r="R259" s="1">
        <f>EXP(2.3026*(((7.5*P259)/(P259+237.3)+0.7858)))</f>
        <v>18.022363743857586</v>
      </c>
      <c r="S259" s="1">
        <f>((0.622/I259)*J259*K259*L259*M259*(N259-R259))</f>
        <v>-26.580814162865625</v>
      </c>
      <c r="T259" s="1">
        <f>IF(S259&lt;0,S259,0)</f>
        <v>-26.580814162865625</v>
      </c>
      <c r="U259" s="9">
        <v>2258000</v>
      </c>
      <c r="V259" s="1">
        <f>(-T259)*E259/U259</f>
        <v>4.1410280409328069</v>
      </c>
      <c r="W259" s="1">
        <f>V259*3600*24/1000</f>
        <v>357.78482273659449</v>
      </c>
      <c r="X259" s="1">
        <v>0</v>
      </c>
      <c r="Y259" s="1">
        <f>X259*E259</f>
        <v>0</v>
      </c>
      <c r="Z259" s="1">
        <v>8114000</v>
      </c>
      <c r="AA259" s="1">
        <v>0.1</v>
      </c>
      <c r="AB259" s="1">
        <v>17.2</v>
      </c>
      <c r="AC259" s="1">
        <v>-0.89123666666666645</v>
      </c>
      <c r="AD259" s="1">
        <v>1.161</v>
      </c>
      <c r="AE259" s="1">
        <v>1.013E-3</v>
      </c>
      <c r="AF259" s="1">
        <v>1.2595135573237699</v>
      </c>
      <c r="AG259" s="1">
        <v>1.0805576727206843</v>
      </c>
      <c r="AH259" s="1">
        <v>999.69383738276986</v>
      </c>
      <c r="AI259" s="1">
        <v>2.4500000000000002</v>
      </c>
      <c r="AJ259" s="1">
        <v>28.356481481481481</v>
      </c>
      <c r="AK259" s="1">
        <v>6.7000000000000004E-2</v>
      </c>
      <c r="AL259" s="1">
        <v>200</v>
      </c>
      <c r="AM259" s="1">
        <v>30</v>
      </c>
      <c r="AN259" s="1">
        <f>((AA259*(AB259-AC259))/((AA259+(AK259*(1+(AL259/AM259))))*AH259*AI259))</f>
        <v>1.2036566566536462E-3</v>
      </c>
      <c r="AO259" s="1">
        <f>((86400*AD259*AE259*(AF259-AG259))/AM259)/((AA259+(AK259*(1+(AL259/AM259))))*AH259*AI259)</f>
        <v>4.0328726089807165E-4</v>
      </c>
      <c r="AP259" s="1">
        <f>AN259+AO259</f>
        <v>1.6069439175517178E-3</v>
      </c>
      <c r="AQ259" s="1">
        <f>AP259*Z259</f>
        <v>13038.742947014638</v>
      </c>
      <c r="AR259" s="1">
        <v>388000</v>
      </c>
      <c r="AS259" s="1">
        <v>100</v>
      </c>
      <c r="AT259" s="1">
        <v>5</v>
      </c>
      <c r="AU259" s="1">
        <f>((AA259*(AB259-AC259))/((AA259+(AK259*(1+(AS259/AT259))))*AH259*AI259))</f>
        <v>4.9014198294610996E-4</v>
      </c>
      <c r="AV259" s="1">
        <f>((86400*AD259*AE259*(AF259-AG259))/AT259)/((AA259+(AK259*(1+(AS259/AT259))))*AH259*AI259)</f>
        <v>9.8533755449681498E-4</v>
      </c>
      <c r="AW259" s="1">
        <f>AU259+AV259</f>
        <v>1.4754795374429248E-3</v>
      </c>
      <c r="AX259" s="1">
        <f>AW259*AR259</f>
        <v>572.48606052785487</v>
      </c>
      <c r="AY259" s="1">
        <v>392000</v>
      </c>
      <c r="AZ259" s="1">
        <v>0</v>
      </c>
      <c r="BA259" s="1">
        <v>0.1</v>
      </c>
      <c r="BB259" s="1">
        <f>AY259*AZ259*BA259</f>
        <v>0</v>
      </c>
      <c r="BC259" s="1">
        <v>30000</v>
      </c>
      <c r="BD259" s="1">
        <f>BC259*W259/E259</f>
        <v>30.512608640455142</v>
      </c>
      <c r="BE259" s="1">
        <f>9325000-E259</f>
        <v>8973225.9249421638</v>
      </c>
      <c r="BF259" s="1">
        <f>AZ259*BE259</f>
        <v>0</v>
      </c>
      <c r="BG259" s="1">
        <f>AVERAGE(BF257:BF259)</f>
        <v>23929.464830413111</v>
      </c>
      <c r="BH259" s="1">
        <f>IF((BD259+BB259+AX259+AQ259)&lt;BG259,BD259+BB259+AX259+AQ259,BG259)</f>
        <v>13641.741616182948</v>
      </c>
      <c r="BI259" s="11">
        <v>2390.5350000000008</v>
      </c>
      <c r="BJ259" s="1">
        <v>12577.380000788777</v>
      </c>
      <c r="BK259" s="1">
        <v>11873.722124139304</v>
      </c>
    </row>
    <row r="260" spans="1:63">
      <c r="A260" s="8">
        <v>40072</v>
      </c>
      <c r="B260" s="7" t="s">
        <v>316</v>
      </c>
      <c r="C260" s="1">
        <v>22.209819416666665</v>
      </c>
      <c r="D260" s="1">
        <f>1*C260-19.06222222</f>
        <v>3.1475971966666663</v>
      </c>
      <c r="E260" s="1">
        <f>-9018.7*D260^3 + 50694*D260^2 + 41936*D260-0.0000001</f>
        <v>352998.96990171599</v>
      </c>
      <c r="F260" s="1">
        <f>C260-C261</f>
        <v>3.7618269230748069E-3</v>
      </c>
      <c r="G260" s="1">
        <f>-2254.7*D260^4 + 16898*D260^3 + 20968*D260^2 + 0.8449*D260-0.0000003</f>
        <v>513382.20992771472</v>
      </c>
      <c r="H260" s="1">
        <f>G260-G259</f>
        <v>4618.3901028216351</v>
      </c>
      <c r="I260" s="1">
        <v>1021.3791666666668</v>
      </c>
      <c r="J260" s="9">
        <v>1.2999999999999999E-3</v>
      </c>
      <c r="K260" s="1">
        <v>1.1679999999999999</v>
      </c>
      <c r="L260" s="9">
        <v>2453000</v>
      </c>
      <c r="M260" s="1">
        <v>1.6916666666666667</v>
      </c>
      <c r="N260" s="1">
        <v>11.864544526817987</v>
      </c>
      <c r="O260" s="10">
        <v>12.400000000000004</v>
      </c>
      <c r="P260" s="1">
        <f>AVERAGE(Q260:Q261)</f>
        <v>17.0762125</v>
      </c>
      <c r="Q260" s="1">
        <f>1.158*O260+2.676</f>
        <v>17.035200000000003</v>
      </c>
      <c r="R260" s="1">
        <f>EXP(2.3026*(((7.5*P260)/(P260+237.3)+0.7858)))</f>
        <v>19.466214283745469</v>
      </c>
      <c r="S260" s="1">
        <f>((0.622/I260)*J260*K260*L260*M260*(N260-R260))</f>
        <v>-29.16828689982755</v>
      </c>
      <c r="T260" s="1">
        <f>IF(S260&lt;0,S260,0)</f>
        <v>-29.16828689982755</v>
      </c>
      <c r="U260" s="9">
        <v>2258000</v>
      </c>
      <c r="V260" s="1">
        <f>(-T260)*E260/U260</f>
        <v>4.5599536002820384</v>
      </c>
      <c r="W260" s="1">
        <f>V260*3600*24/1000</f>
        <v>393.97999106436811</v>
      </c>
      <c r="X260" s="1">
        <v>0</v>
      </c>
      <c r="Y260" s="1">
        <f>X260*E260</f>
        <v>0</v>
      </c>
      <c r="Z260" s="1">
        <v>8114000</v>
      </c>
      <c r="AA260" s="1">
        <v>0.1</v>
      </c>
      <c r="AB260" s="1">
        <v>11.6</v>
      </c>
      <c r="AC260" s="1">
        <v>0.25172333333333491</v>
      </c>
      <c r="AD260" s="1">
        <v>1.161</v>
      </c>
      <c r="AE260" s="1">
        <v>1.013E-3</v>
      </c>
      <c r="AF260" s="1">
        <v>1.4399889496967873</v>
      </c>
      <c r="AG260" s="1">
        <v>1.1861908973127284</v>
      </c>
      <c r="AH260" s="1">
        <v>999.47950115045819</v>
      </c>
      <c r="AI260" s="1">
        <v>2.4500000000000002</v>
      </c>
      <c r="AJ260" s="1">
        <v>28.356481481481481</v>
      </c>
      <c r="AK260" s="1">
        <v>6.7000000000000004E-2</v>
      </c>
      <c r="AL260" s="1">
        <v>200</v>
      </c>
      <c r="AM260" s="1">
        <v>30</v>
      </c>
      <c r="AN260" s="1">
        <f>((AA260*(AB260-AC260))/((AA260+(AK260*(1+(AL260/AM260))))*AH260*AI260))</f>
        <v>7.5519204343345314E-4</v>
      </c>
      <c r="AO260" s="1">
        <f>((86400*AD260*AE260*(AF260-AG260))/AM260)/((AA260+(AK260*(1+(AL260/AM260))))*AH260*AI260)</f>
        <v>5.7207099440800748E-4</v>
      </c>
      <c r="AP260" s="1">
        <f>AN260+AO260</f>
        <v>1.3272630378414606E-3</v>
      </c>
      <c r="AQ260" s="1">
        <f>AP260*Z260</f>
        <v>10769.412289045611</v>
      </c>
      <c r="AR260" s="1">
        <v>388000</v>
      </c>
      <c r="AS260" s="1">
        <v>100</v>
      </c>
      <c r="AT260" s="1">
        <v>5</v>
      </c>
      <c r="AU260" s="1">
        <f>((AA260*(AB260-AC260))/((AA260+(AK260*(1+(AS260/AT260))))*AH260*AI260))</f>
        <v>3.0752235168347429E-4</v>
      </c>
      <c r="AV260" s="1">
        <f>((86400*AD260*AE260*(AF260-AG260))/AT260)/((AA260+(AK260*(1+(AS260/AT260))))*AH260*AI260)</f>
        <v>1.3977209033910309E-3</v>
      </c>
      <c r="AW260" s="1">
        <f>AU260+AV260</f>
        <v>1.7052432550745053E-3</v>
      </c>
      <c r="AX260" s="1">
        <f>AW260*AR260</f>
        <v>661.63438296890808</v>
      </c>
      <c r="AY260" s="1">
        <v>392000</v>
      </c>
      <c r="AZ260" s="1">
        <v>0</v>
      </c>
      <c r="BA260" s="1">
        <v>0.1</v>
      </c>
      <c r="BB260" s="1">
        <f>AY260*AZ260*BA260</f>
        <v>0</v>
      </c>
      <c r="BC260" s="1">
        <v>30000</v>
      </c>
      <c r="BD260" s="1">
        <f>BC260*W260/E260</f>
        <v>33.482816494399032</v>
      </c>
      <c r="BE260" s="1">
        <f>9325000-E260</f>
        <v>8972001.0300982837</v>
      </c>
      <c r="BF260" s="1">
        <f>AZ260*BE260</f>
        <v>0</v>
      </c>
      <c r="BG260" s="1">
        <f>AVERAGE(BF258:BF260)</f>
        <v>0</v>
      </c>
      <c r="BH260" s="1">
        <f>IF((BD260+BB260+AX260+AQ260)&lt;BG260,BD260+BB260+AX260+AQ260,BG260)</f>
        <v>0</v>
      </c>
      <c r="BI260" s="11">
        <v>2236.3217999999965</v>
      </c>
      <c r="BJ260" s="1">
        <v>6444.7511751523434</v>
      </c>
      <c r="BK260" s="1">
        <v>9220.7994690383512</v>
      </c>
    </row>
    <row r="261" spans="1:63">
      <c r="A261" s="8">
        <v>40073</v>
      </c>
      <c r="B261" s="7" t="s">
        <v>317</v>
      </c>
      <c r="C261" s="1">
        <v>22.20605758974359</v>
      </c>
      <c r="D261" s="1">
        <f>1*C261-19.06222222</f>
        <v>3.1438353697435915</v>
      </c>
      <c r="E261" s="1">
        <f>-9018.7*D261^3 + 50694*D261^2 + 41936*D261-0.0000001</f>
        <v>352648.59568910417</v>
      </c>
      <c r="F261" s="1">
        <f>C261-C262</f>
        <v>3.4696548076922795E-2</v>
      </c>
      <c r="G261" s="1">
        <f>-2254.7*D261^4 + 16898*D261^3 + 20968*D261^2 + 0.8449*D261-0.0000003</f>
        <v>512054.95614878275</v>
      </c>
      <c r="H261" s="1">
        <f>G261-G260</f>
        <v>-1327.2537789319758</v>
      </c>
      <c r="I261" s="1">
        <v>1020.1875000000001</v>
      </c>
      <c r="J261" s="9">
        <v>1.2999999999999999E-3</v>
      </c>
      <c r="K261" s="1">
        <v>1.1679999999999999</v>
      </c>
      <c r="L261" s="9">
        <v>2453000</v>
      </c>
      <c r="M261" s="1">
        <v>1.5374999999999999</v>
      </c>
      <c r="N261" s="1">
        <v>12.420335066935611</v>
      </c>
      <c r="O261" s="10">
        <v>12.470833333333331</v>
      </c>
      <c r="P261" s="1">
        <f>AVERAGE(Q261:Q262)</f>
        <v>17.020724999999999</v>
      </c>
      <c r="Q261" s="1">
        <f>1.158*O261+2.676</f>
        <v>17.117224999999998</v>
      </c>
      <c r="R261" s="1">
        <f>EXP(2.3026*(((7.5*P261)/(P261+237.3)+0.7858)))</f>
        <v>19.397912368741952</v>
      </c>
      <c r="S261" s="1">
        <f>((0.622/I261)*J261*K261*L261*M261*(N261-R261))</f>
        <v>-24.362054534103851</v>
      </c>
      <c r="T261" s="1">
        <f>IF(S261&lt;0,S261,0)</f>
        <v>-24.362054534103851</v>
      </c>
      <c r="U261" s="9">
        <v>2258000</v>
      </c>
      <c r="V261" s="1">
        <f>(-T261)*E261/U261</f>
        <v>3.8048026215912736</v>
      </c>
      <c r="W261" s="1">
        <f>V261*3600*24/1000</f>
        <v>328.73494650548605</v>
      </c>
      <c r="X261" s="1">
        <v>0</v>
      </c>
      <c r="Y261" s="1">
        <f>X261*E261</f>
        <v>0</v>
      </c>
      <c r="Z261" s="1">
        <v>8114000</v>
      </c>
      <c r="AA261" s="1">
        <v>0.1</v>
      </c>
      <c r="AB261" s="1">
        <v>15.7</v>
      </c>
      <c r="AC261" s="1">
        <v>0.50292333333333195</v>
      </c>
      <c r="AD261" s="1">
        <v>1.161</v>
      </c>
      <c r="AE261" s="1">
        <v>1.013E-3</v>
      </c>
      <c r="AF261" s="1">
        <v>1.4467069147545875</v>
      </c>
      <c r="AG261" s="1">
        <v>1.2417567684976876</v>
      </c>
      <c r="AH261" s="1">
        <v>999.47104115009631</v>
      </c>
      <c r="AI261" s="1">
        <v>2.4500000000000002</v>
      </c>
      <c r="AJ261" s="1">
        <v>28.356481481481481</v>
      </c>
      <c r="AK261" s="1">
        <v>6.7000000000000004E-2</v>
      </c>
      <c r="AL261" s="1">
        <v>200</v>
      </c>
      <c r="AM261" s="1">
        <v>30</v>
      </c>
      <c r="AN261" s="1">
        <f>((AA261*(AB261-AC261))/((AA261+(AK261*(1+(AL261/AM261))))*AH261*AI261))</f>
        <v>1.0113261126417142E-3</v>
      </c>
      <c r="AO261" s="1">
        <f>((86400*AD261*AE261*(AF261-AG261))/AM261)/((AA261+(AK261*(1+(AL261/AM261))))*AH261*AI261)</f>
        <v>4.6196976414251717E-4</v>
      </c>
      <c r="AP261" s="1">
        <f>AN261+AO261</f>
        <v>1.4732958767842315E-3</v>
      </c>
      <c r="AQ261" s="1">
        <f>AP261*Z261</f>
        <v>11954.322744227255</v>
      </c>
      <c r="AR261" s="1">
        <v>388000</v>
      </c>
      <c r="AS261" s="1">
        <v>100</v>
      </c>
      <c r="AT261" s="1">
        <v>5</v>
      </c>
      <c r="AU261" s="1">
        <f>((AA261*(AB261-AC261))/((AA261+(AK261*(1+(AS261/AT261))))*AH261*AI261))</f>
        <v>4.1182290939469058E-4</v>
      </c>
      <c r="AV261" s="1">
        <f>((86400*AD261*AE261*(AF261-AG261))/AT261)/((AA261+(AK261*(1+(AS261/AT261))))*AH261*AI261)</f>
        <v>1.1287144469626731E-3</v>
      </c>
      <c r="AW261" s="1">
        <f>AU261+AV261</f>
        <v>1.5405373563573636E-3</v>
      </c>
      <c r="AX261" s="1">
        <f>AW261*AR261</f>
        <v>597.72849426665709</v>
      </c>
      <c r="AY261" s="1">
        <v>392000</v>
      </c>
      <c r="AZ261" s="1">
        <v>0</v>
      </c>
      <c r="BA261" s="1">
        <v>0.1</v>
      </c>
      <c r="BB261" s="1">
        <f>AY261*AZ261*BA261</f>
        <v>0</v>
      </c>
      <c r="BC261" s="1">
        <v>30000</v>
      </c>
      <c r="BD261" s="1">
        <f>BC261*W261/E261</f>
        <v>27.965653389015579</v>
      </c>
      <c r="BE261" s="1">
        <f>9325000-E261</f>
        <v>8972351.4043108951</v>
      </c>
      <c r="BF261" s="1">
        <f>AZ261*BE261</f>
        <v>0</v>
      </c>
      <c r="BG261" s="1">
        <f>AVERAGE(BF259:BF261)</f>
        <v>0</v>
      </c>
      <c r="BH261" s="1">
        <f>IF((BD261+BB261+AX261+AQ261)&lt;BG261,BD261+BB261+AX261+AQ261,BG261)</f>
        <v>0</v>
      </c>
      <c r="BI261" s="11">
        <v>2121.4205999999981</v>
      </c>
      <c r="BJ261" s="1">
        <v>11611.097836314857</v>
      </c>
      <c r="BK261" s="1">
        <v>8491.1584038883702</v>
      </c>
    </row>
    <row r="262" spans="1:63">
      <c r="A262" s="8">
        <v>40074</v>
      </c>
      <c r="B262" s="7" t="s">
        <v>318</v>
      </c>
      <c r="C262" s="1">
        <v>22.171361041666668</v>
      </c>
      <c r="D262" s="1">
        <f>1*C262-19.06222222</f>
        <v>3.1091388216666687</v>
      </c>
      <c r="E262" s="1">
        <f>-9018.7*D262^3 + 50694*D262^2 + 41936*D262-0.0000001</f>
        <v>349371.49616997637</v>
      </c>
      <c r="F262" s="1">
        <f>C262-C263</f>
        <v>3.97745277777517E-3</v>
      </c>
      <c r="G262" s="1">
        <f>-2254.7*D262^4 + 16898*D262^3 + 20968*D262^2 + 0.8449*D262-0.0000003</f>
        <v>499875.95996616472</v>
      </c>
      <c r="H262" s="1">
        <f>G262-G261</f>
        <v>-12178.996182618022</v>
      </c>
      <c r="I262" s="1">
        <v>1019.0374999999999</v>
      </c>
      <c r="J262" s="9">
        <v>1.2999999999999999E-3</v>
      </c>
      <c r="K262" s="1">
        <v>1.1679999999999999</v>
      </c>
      <c r="L262" s="9">
        <v>2453000</v>
      </c>
      <c r="M262" s="1">
        <v>2.3541666666666665</v>
      </c>
      <c r="N262" s="1">
        <v>11.664770456728533</v>
      </c>
      <c r="O262" s="10">
        <v>12.304166666666667</v>
      </c>
      <c r="P262" s="1">
        <f>AVERAGE(Q262:Q263)</f>
        <v>16.178762500000001</v>
      </c>
      <c r="Q262" s="1">
        <f>1.158*O262+2.676</f>
        <v>16.924225</v>
      </c>
      <c r="R262" s="1">
        <f>EXP(2.3026*(((7.5*P262)/(P262+237.3)+0.7858)))</f>
        <v>18.386958806722589</v>
      </c>
      <c r="S262" s="1">
        <f>((0.622/I262)*J262*K262*L262*M262*(N262-R262))</f>
        <v>-35.977571492568103</v>
      </c>
      <c r="T262" s="1">
        <f>IF(S262&lt;0,S262,0)</f>
        <v>-35.977571492568103</v>
      </c>
      <c r="U262" s="9">
        <v>2258000</v>
      </c>
      <c r="V262" s="1">
        <f>(-T262)*E262/U262</f>
        <v>5.5666687249427849</v>
      </c>
      <c r="W262" s="1">
        <f>V262*3600*24/1000</f>
        <v>480.9601778350567</v>
      </c>
      <c r="X262" s="1">
        <v>0</v>
      </c>
      <c r="Y262" s="1">
        <f>X262*E262</f>
        <v>0</v>
      </c>
      <c r="Z262" s="1">
        <v>8114000</v>
      </c>
      <c r="AA262" s="1">
        <v>0.1</v>
      </c>
      <c r="AB262" s="1">
        <v>4.7</v>
      </c>
      <c r="AC262" s="1">
        <v>0.20880999999999952</v>
      </c>
      <c r="AD262" s="1">
        <v>1.161</v>
      </c>
      <c r="AE262" s="1">
        <v>1.013E-3</v>
      </c>
      <c r="AF262" s="1">
        <v>1.430943548261975</v>
      </c>
      <c r="AG262" s="1">
        <v>1.1662189918335095</v>
      </c>
      <c r="AH262" s="1">
        <v>999.4908466156794</v>
      </c>
      <c r="AI262" s="1">
        <v>2.4500000000000002</v>
      </c>
      <c r="AJ262" s="1">
        <v>28.356481481481481</v>
      </c>
      <c r="AK262" s="1">
        <v>6.7000000000000004E-2</v>
      </c>
      <c r="AL262" s="1">
        <v>200</v>
      </c>
      <c r="AM262" s="1">
        <v>30</v>
      </c>
      <c r="AN262" s="1">
        <f>((AA262*(AB262-AC262))/((AA262+(AK262*(1+(AL262/AM262))))*AH262*AI262))</f>
        <v>2.9887114608063102E-4</v>
      </c>
      <c r="AO262" s="1">
        <f>((86400*AD262*AE262*(AF262-AG262))/AM262)/((AA262+(AK262*(1+(AL262/AM262))))*AH262*AI262)</f>
        <v>5.9669299969450959E-4</v>
      </c>
      <c r="AP262" s="1">
        <f>AN262+AO262</f>
        <v>8.9556414577514061E-4</v>
      </c>
      <c r="AQ262" s="1">
        <f>AP262*Z262</f>
        <v>7266.607478819491</v>
      </c>
      <c r="AR262" s="1">
        <v>388000</v>
      </c>
      <c r="AS262" s="1">
        <v>100</v>
      </c>
      <c r="AT262" s="1">
        <v>5</v>
      </c>
      <c r="AU262" s="1">
        <f>((AA262*(AB262-AC262))/((AA262+(AK262*(1+(AS262/AT262))))*AH262*AI262))</f>
        <v>1.2170355672073472E-4</v>
      </c>
      <c r="AV262" s="1">
        <f>((86400*AD262*AE262*(AF262-AG262))/AT262)/((AA262+(AK262*(1+(AS262/AT262))))*AH262*AI262)</f>
        <v>1.457878981337216E-3</v>
      </c>
      <c r="AW262" s="1">
        <f>AU262+AV262</f>
        <v>1.5795825380579508E-3</v>
      </c>
      <c r="AX262" s="1">
        <f>AW262*AR262</f>
        <v>612.87802476648494</v>
      </c>
      <c r="AY262" s="1">
        <v>392000</v>
      </c>
      <c r="AZ262" s="1">
        <v>0</v>
      </c>
      <c r="BA262" s="1">
        <v>0.1</v>
      </c>
      <c r="BB262" s="1">
        <f>AY262*AZ262*BA262</f>
        <v>0</v>
      </c>
      <c r="BC262" s="1">
        <v>30000</v>
      </c>
      <c r="BD262" s="1">
        <f>BC262*W262/E262</f>
        <v>41.299320331592796</v>
      </c>
      <c r="BE262" s="1">
        <f>9325000-E262</f>
        <v>8975628.5038300231</v>
      </c>
      <c r="BF262" s="1">
        <f>AZ262*BE262</f>
        <v>0</v>
      </c>
      <c r="BG262" s="1">
        <f>AVERAGE(BF260:BF262)</f>
        <v>0</v>
      </c>
      <c r="BH262" s="1">
        <f>IF((BD262+BB262+AX262+AQ262)&lt;BG262,BD262+BB262+AX262+AQ262,BG262)</f>
        <v>0</v>
      </c>
      <c r="BI262" s="11">
        <v>2037.3830999999989</v>
      </c>
      <c r="BJ262" s="1">
        <v>21858.167001717404</v>
      </c>
      <c r="BK262" s="1">
        <v>8122.747896934442</v>
      </c>
    </row>
    <row r="263" spans="1:63">
      <c r="A263" s="8">
        <v>40075</v>
      </c>
      <c r="B263" s="7" t="s">
        <v>319</v>
      </c>
      <c r="C263" s="1">
        <v>22.167383588888892</v>
      </c>
      <c r="D263" s="1">
        <f>1*C263-19.06222222</f>
        <v>3.1051613688888935</v>
      </c>
      <c r="E263" s="1">
        <f>-9018.7*D263^3 + 50694*D263^2 + 41936*D263-0.0000001</f>
        <v>348990.64002742613</v>
      </c>
      <c r="F263" s="1">
        <f>C263-C264</f>
        <v>3.3649603174623621E-3</v>
      </c>
      <c r="G263" s="1">
        <f>-2254.7*D263^4 + 16898*D263^3 + 20968*D263^2 + 0.8449*D263-0.0000003</f>
        <v>498487.11697777594</v>
      </c>
      <c r="H263" s="1">
        <f>G263-G262</f>
        <v>-1388.8429883887875</v>
      </c>
      <c r="I263" s="1">
        <v>1016.3458333333331</v>
      </c>
      <c r="J263" s="9">
        <v>1.2999999999999999E-3</v>
      </c>
      <c r="K263" s="1">
        <v>1.1679999999999999</v>
      </c>
      <c r="L263" s="9">
        <v>2453000</v>
      </c>
      <c r="M263" s="1">
        <v>2.1583333333333332</v>
      </c>
      <c r="N263" s="1">
        <v>11.046804310289067</v>
      </c>
      <c r="O263" s="10">
        <v>11.016666666666667</v>
      </c>
      <c r="P263" s="1">
        <f>AVERAGE(Q263:Q264)</f>
        <v>14.350087500000001</v>
      </c>
      <c r="Q263" s="1">
        <f>1.158*O263+2.676</f>
        <v>15.433300000000001</v>
      </c>
      <c r="R263" s="1">
        <f>EXP(2.3026*(((7.5*P263)/(P263+237.3)+0.7858)))</f>
        <v>16.348866397867763</v>
      </c>
      <c r="S263" s="1">
        <f>((0.622/I263)*J263*K263*L263*M263*(N263-R263))</f>
        <v>-26.085306500290553</v>
      </c>
      <c r="T263" s="1">
        <f>IF(S263&lt;0,S263,0)</f>
        <v>-26.085306500290553</v>
      </c>
      <c r="U263" s="9">
        <v>2258000</v>
      </c>
      <c r="V263" s="1">
        <f>(-T263)*E263/U263</f>
        <v>4.0316775070185908</v>
      </c>
      <c r="W263" s="1">
        <f>V263*3600*24/1000</f>
        <v>348.33693660640625</v>
      </c>
      <c r="X263" s="1">
        <v>0</v>
      </c>
      <c r="Y263" s="1">
        <f>X263*E263</f>
        <v>0</v>
      </c>
      <c r="Z263" s="1">
        <v>8114000</v>
      </c>
      <c r="AA263" s="1">
        <v>0.1</v>
      </c>
      <c r="AB263" s="1">
        <v>20.2</v>
      </c>
      <c r="AC263" s="1">
        <v>-0.5181</v>
      </c>
      <c r="AD263" s="1">
        <v>1.161</v>
      </c>
      <c r="AE263" s="1">
        <v>1.013E-3</v>
      </c>
      <c r="AF263" s="1">
        <v>1.3141691524427601</v>
      </c>
      <c r="AG263" s="1">
        <v>1.1044496585321031</v>
      </c>
      <c r="AH263" s="1">
        <v>999.63193160281537</v>
      </c>
      <c r="AI263" s="1">
        <v>2.4500000000000002</v>
      </c>
      <c r="AJ263" s="1">
        <v>28.356481481481481</v>
      </c>
      <c r="AK263" s="1">
        <v>6.7000000000000004E-2</v>
      </c>
      <c r="AL263" s="1">
        <v>200</v>
      </c>
      <c r="AM263" s="1">
        <v>30</v>
      </c>
      <c r="AN263" s="1">
        <f>((AA263*(AB263-AC263))/((AA263+(AK263*(1+(AL263/AM263))))*AH263*AI263))</f>
        <v>1.3785140164948642E-3</v>
      </c>
      <c r="AO263" s="1">
        <f>((86400*AD263*AE263*(AF263-AG263))/AM263)/((AA263+(AK263*(1+(AL263/AM263))))*AH263*AI263)</f>
        <v>4.7264407196865693E-4</v>
      </c>
      <c r="AP263" s="1">
        <f>AN263+AO263</f>
        <v>1.8511580884635211E-3</v>
      </c>
      <c r="AQ263" s="1">
        <f>AP263*Z263</f>
        <v>15020.29672979301</v>
      </c>
      <c r="AR263" s="1">
        <v>388000</v>
      </c>
      <c r="AS263" s="1">
        <v>100</v>
      </c>
      <c r="AT263" s="1">
        <v>5</v>
      </c>
      <c r="AU263" s="1">
        <f>((AA263*(AB263-AC263))/((AA263+(AK263*(1+(AS263/AT263))))*AH263*AI263))</f>
        <v>5.6134578729640449E-4</v>
      </c>
      <c r="AV263" s="1">
        <f>((86400*AD263*AE263*(AF263-AG263))/AT263)/((AA263+(AK263*(1+(AS263/AT263))))*AH263*AI263)</f>
        <v>1.1547946071589878E-3</v>
      </c>
      <c r="AW263" s="1">
        <f>AU263+AV263</f>
        <v>1.7161403944553923E-3</v>
      </c>
      <c r="AX263" s="1">
        <f>AW263*AR263</f>
        <v>665.86247304869221</v>
      </c>
      <c r="AY263" s="1">
        <v>392000</v>
      </c>
      <c r="AZ263" s="1">
        <v>0</v>
      </c>
      <c r="BA263" s="1">
        <v>0.1</v>
      </c>
      <c r="BB263" s="1">
        <f>AY263*AZ263*BA263</f>
        <v>0</v>
      </c>
      <c r="BC263" s="1">
        <v>30000</v>
      </c>
      <c r="BD263" s="1">
        <f>BC263*W263/E263</f>
        <v>29.943806221768426</v>
      </c>
      <c r="BE263" s="1">
        <f>9325000-E263</f>
        <v>8976009.3599725738</v>
      </c>
      <c r="BF263" s="1">
        <f>AZ263*BE263</f>
        <v>0</v>
      </c>
      <c r="BG263" s="1">
        <f>AVERAGE(BF261:BF263)</f>
        <v>0</v>
      </c>
      <c r="BH263" s="1">
        <f>IF((BD263+BB263+AX263+AQ263)&lt;BG263,BD263+BB263+AX263+AQ263,BG263)</f>
        <v>0</v>
      </c>
      <c r="BI263" s="11">
        <v>1970.8613999999968</v>
      </c>
      <c r="BJ263" s="1">
        <v>10807.038002931964</v>
      </c>
      <c r="BK263" s="1">
        <v>7795.6705511495866</v>
      </c>
    </row>
    <row r="264" spans="1:63">
      <c r="A264" s="8">
        <v>40076</v>
      </c>
      <c r="B264" s="7" t="s">
        <v>320</v>
      </c>
      <c r="C264" s="1">
        <v>22.16401862857143</v>
      </c>
      <c r="D264" s="1">
        <f>1*C264-19.06222222</f>
        <v>3.1017964085714311</v>
      </c>
      <c r="E264" s="1">
        <f>-9018.7*D264^3 + 50694*D264^2 + 41936*D264-0.0000001</f>
        <v>348667.60899345018</v>
      </c>
      <c r="F264" s="1">
        <f>C264-C265</f>
        <v>2.4076285714258461E-3</v>
      </c>
      <c r="G264" s="1">
        <f>-2254.7*D264^4 + 16898*D264^3 + 20968*D264^2 + 0.8449*D264-0.0000003</f>
        <v>497313.32782021398</v>
      </c>
      <c r="H264" s="1">
        <f>G264-G263</f>
        <v>-1173.7891575619578</v>
      </c>
      <c r="I264" s="1">
        <v>1018.2416666666667</v>
      </c>
      <c r="J264" s="9">
        <v>1.2999999999999999E-3</v>
      </c>
      <c r="K264" s="1">
        <v>1.1679999999999999</v>
      </c>
      <c r="L264" s="9">
        <v>2453000</v>
      </c>
      <c r="M264" s="1">
        <v>2.5124999999999997</v>
      </c>
      <c r="N264" s="1">
        <v>8.2431174075788061</v>
      </c>
      <c r="O264" s="10">
        <v>9.1458333333333339</v>
      </c>
      <c r="P264" s="1">
        <f>AVERAGE(Q264:Q265)</f>
        <v>13.334425</v>
      </c>
      <c r="Q264" s="1">
        <f>1.158*O264+2.676</f>
        <v>13.266875000000001</v>
      </c>
      <c r="R264" s="1">
        <f>EXP(2.3026*(((7.5*P264)/(P264+237.3)+0.7858)))</f>
        <v>15.304805934928057</v>
      </c>
      <c r="S264" s="1">
        <f>((0.622/I264)*J264*K264*L264*M264*(N264-R264))</f>
        <v>-40.368061236085197</v>
      </c>
      <c r="T264" s="1">
        <f>IF(S264&lt;0,S264,0)</f>
        <v>-40.368061236085197</v>
      </c>
      <c r="U264" s="9">
        <v>2258000</v>
      </c>
      <c r="V264" s="1">
        <f>(-T264)*E264/U264</f>
        <v>6.2334080561944232</v>
      </c>
      <c r="W264" s="1">
        <f>V264*3600*24/1000</f>
        <v>538.56645605519805</v>
      </c>
      <c r="X264" s="1">
        <v>0</v>
      </c>
      <c r="Y264" s="1">
        <f>X264*E264</f>
        <v>0</v>
      </c>
      <c r="Z264" s="1">
        <v>8114000</v>
      </c>
      <c r="AA264" s="1">
        <v>0.1</v>
      </c>
      <c r="AB264" s="1">
        <v>19.2</v>
      </c>
      <c r="AC264" s="1">
        <v>-1.0492833333333331</v>
      </c>
      <c r="AD264" s="1">
        <v>1.161</v>
      </c>
      <c r="AE264" s="1">
        <v>1.013E-3</v>
      </c>
      <c r="AF264" s="1">
        <v>1.1594201435236713</v>
      </c>
      <c r="AG264" s="1">
        <v>0.824154485354743</v>
      </c>
      <c r="AH264" s="1">
        <v>999.79822598577141</v>
      </c>
      <c r="AI264" s="1">
        <v>2.4500000000000002</v>
      </c>
      <c r="AJ264" s="1">
        <v>28.356481481481481</v>
      </c>
      <c r="AK264" s="1">
        <v>6.7000000000000004E-2</v>
      </c>
      <c r="AL264" s="1">
        <v>200</v>
      </c>
      <c r="AM264" s="1">
        <v>30</v>
      </c>
      <c r="AN264" s="1">
        <f>((AA264*(AB264-AC264))/((AA264+(AK264*(1+(AL264/AM264))))*AH264*AI264))</f>
        <v>1.347096405264698E-3</v>
      </c>
      <c r="AO264" s="1">
        <f>((86400*AD264*AE264*(AF264-AG264))/AM264)/((AA264+(AK264*(1+(AL264/AM264))))*AH264*AI264)</f>
        <v>7.5546133727194379E-4</v>
      </c>
      <c r="AP264" s="1">
        <f>AN264+AO264</f>
        <v>2.1025577425366417E-3</v>
      </c>
      <c r="AQ264" s="1">
        <f>AP264*Z264</f>
        <v>17060.15352294231</v>
      </c>
      <c r="AR264" s="1">
        <v>388000</v>
      </c>
      <c r="AS264" s="1">
        <v>100</v>
      </c>
      <c r="AT264" s="1">
        <v>5</v>
      </c>
      <c r="AU264" s="1">
        <f>((AA264*(AB264-AC264))/((AA264+(AK264*(1+(AS264/AT264))))*AH264*AI264))</f>
        <v>5.4855219687951985E-4</v>
      </c>
      <c r="AV264" s="1">
        <f>((86400*AD264*AE264*(AF264-AG264))/AT264)/((AA264+(AK264*(1+(AS264/AT264))))*AH264*AI264)</f>
        <v>1.8457920662477089E-3</v>
      </c>
      <c r="AW264" s="1">
        <f>AU264+AV264</f>
        <v>2.3943442631272288E-3</v>
      </c>
      <c r="AX264" s="1">
        <f>AW264*AR264</f>
        <v>929.00557409336477</v>
      </c>
      <c r="AY264" s="1">
        <v>392000</v>
      </c>
      <c r="AZ264" s="1">
        <v>0</v>
      </c>
      <c r="BA264" s="1">
        <v>0.1</v>
      </c>
      <c r="BB264" s="1">
        <f>AY264*AZ264*BA264</f>
        <v>0</v>
      </c>
      <c r="BC264" s="1">
        <v>30000</v>
      </c>
      <c r="BD264" s="1">
        <f>BC264*W264/E264</f>
        <v>46.339244784735527</v>
      </c>
      <c r="BE264" s="1">
        <f>9325000-E264</f>
        <v>8976332.3910065498</v>
      </c>
      <c r="BF264" s="1">
        <f>AZ264*BE264</f>
        <v>0</v>
      </c>
      <c r="BG264" s="1">
        <f>AVERAGE(BF262:BF264)</f>
        <v>0</v>
      </c>
      <c r="BH264" s="1">
        <f>IF((BD264+BB264+AX264+AQ264)&lt;BG264,BD264+BB264+AX264+AQ264,BG264)</f>
        <v>0</v>
      </c>
      <c r="BI264" s="11">
        <v>1909.1403000000039</v>
      </c>
      <c r="BJ264" s="1">
        <v>9943.8812199529111</v>
      </c>
      <c r="BK264" s="1">
        <v>7399.5182184461464</v>
      </c>
    </row>
    <row r="265" spans="1:63">
      <c r="A265" s="8">
        <v>40077</v>
      </c>
      <c r="B265" s="7" t="s">
        <v>321</v>
      </c>
      <c r="C265" s="1">
        <v>22.161611000000004</v>
      </c>
      <c r="D265" s="1">
        <f>1*C265-19.06222222</f>
        <v>3.0993887800000053</v>
      </c>
      <c r="E265" s="1">
        <f>-9018.7*D265^3 + 50694*D265^2 + 41936*D265-0.0000001</f>
        <v>348436.01840188261</v>
      </c>
      <c r="F265" s="1">
        <f>C265-C266</f>
        <v>-2.9030590909009391E-3</v>
      </c>
      <c r="G265" s="1">
        <f>-2254.7*D265^4 + 16898*D265^3 + 20968*D265^2 + 0.8449*D265-0.0000003</f>
        <v>496474.14958019403</v>
      </c>
      <c r="H265" s="1">
        <f>G265-G264</f>
        <v>-839.1782400199445</v>
      </c>
      <c r="I265" s="1">
        <v>1012.5875000000001</v>
      </c>
      <c r="J265" s="9">
        <v>1.2999999999999999E-3</v>
      </c>
      <c r="K265" s="1">
        <v>1.1679999999999999</v>
      </c>
      <c r="L265" s="9">
        <v>2453000</v>
      </c>
      <c r="M265" s="1">
        <v>1.8875</v>
      </c>
      <c r="N265" s="1">
        <v>9.3845161488677249</v>
      </c>
      <c r="O265" s="10">
        <v>9.2624999999999993</v>
      </c>
      <c r="P265" s="1">
        <f>AVERAGE(Q265:Q266)</f>
        <v>14.793987499999997</v>
      </c>
      <c r="Q265" s="1">
        <f>1.158*O265+2.676</f>
        <v>13.401974999999998</v>
      </c>
      <c r="R265" s="1">
        <f>EXP(2.3026*(((7.5*P265)/(P265+237.3)+0.7858)))</f>
        <v>16.824455932532913</v>
      </c>
      <c r="S265" s="1">
        <f>((0.622/I265)*J265*K265*L265*M265*(N265-R265))</f>
        <v>-32.129054624688401</v>
      </c>
      <c r="T265" s="1">
        <f>IF(S265&lt;0,S265,0)</f>
        <v>-32.129054624688401</v>
      </c>
      <c r="U265" s="9">
        <v>2258000</v>
      </c>
      <c r="V265" s="1">
        <f>(-T265)*E265/U265</f>
        <v>4.9578918815070949</v>
      </c>
      <c r="W265" s="1">
        <f>V265*3600*24/1000</f>
        <v>428.361858562213</v>
      </c>
      <c r="X265" s="1">
        <v>0</v>
      </c>
      <c r="Y265" s="1">
        <f>X265*E265</f>
        <v>0</v>
      </c>
      <c r="Z265" s="1">
        <v>8114000</v>
      </c>
      <c r="AA265" s="1">
        <v>0.1</v>
      </c>
      <c r="AB265" s="1">
        <v>14.1</v>
      </c>
      <c r="AC265" s="1">
        <v>-0.58770333333333391</v>
      </c>
      <c r="AD265" s="1">
        <v>1.161</v>
      </c>
      <c r="AE265" s="1">
        <v>1.013E-3</v>
      </c>
      <c r="AF265" s="1">
        <v>1.1685789510284497</v>
      </c>
      <c r="AG265" s="1">
        <v>0.93827151609659276</v>
      </c>
      <c r="AH265" s="1">
        <v>999.78923346819477</v>
      </c>
      <c r="AI265" s="1">
        <v>2.4500000000000002</v>
      </c>
      <c r="AJ265" s="1">
        <v>28.356481481481481</v>
      </c>
      <c r="AK265" s="1">
        <v>6.7000000000000004E-2</v>
      </c>
      <c r="AL265" s="1">
        <v>200</v>
      </c>
      <c r="AM265" s="1">
        <v>30</v>
      </c>
      <c r="AN265" s="1">
        <f>((AA265*(AB265-AC265))/((AA265+(AK265*(1+(AL265/AM265))))*AH265*AI265))</f>
        <v>9.7711756003686454E-4</v>
      </c>
      <c r="AO265" s="1">
        <f>((86400*AD265*AE265*(AF265-AG265))/AM265)/((AA265+(AK265*(1+(AL265/AM265))))*AH265*AI265)</f>
        <v>5.1896137722781135E-4</v>
      </c>
      <c r="AP265" s="1">
        <f>AN265+AO265</f>
        <v>1.4960789372646759E-3</v>
      </c>
      <c r="AQ265" s="1">
        <f>AP265*Z265</f>
        <v>12139.184496965579</v>
      </c>
      <c r="AR265" s="1">
        <v>388000</v>
      </c>
      <c r="AS265" s="1">
        <v>100</v>
      </c>
      <c r="AT265" s="1">
        <v>5</v>
      </c>
      <c r="AU265" s="1">
        <f>((AA265*(AB265-AC265))/((AA265+(AK265*(1+(AS265/AT265))))*AH265*AI265))</f>
        <v>3.9789281752441227E-4</v>
      </c>
      <c r="AV265" s="1">
        <f>((86400*AD265*AE265*(AF265-AG265))/AT265)/((AA265+(AK265*(1+(AS265/AT265))))*AH265*AI265)</f>
        <v>1.2679600470821509E-3</v>
      </c>
      <c r="AW265" s="1">
        <f>AU265+AV265</f>
        <v>1.6658528646065632E-3</v>
      </c>
      <c r="AX265" s="1">
        <f>AW265*AR265</f>
        <v>646.35091146734658</v>
      </c>
      <c r="AY265" s="1">
        <v>392000</v>
      </c>
      <c r="AZ265" s="1">
        <v>0</v>
      </c>
      <c r="BA265" s="1">
        <v>0.1</v>
      </c>
      <c r="BB265" s="1">
        <f>AY265*AZ265*BA265</f>
        <v>0</v>
      </c>
      <c r="BC265" s="1">
        <v>30000</v>
      </c>
      <c r="BD265" s="1">
        <f>BC265*W265/E265</f>
        <v>36.881536575373048</v>
      </c>
      <c r="BE265" s="1">
        <f>9325000-E265</f>
        <v>8976563.9815981165</v>
      </c>
      <c r="BF265" s="1">
        <f>AZ265*BE265</f>
        <v>0</v>
      </c>
      <c r="BG265" s="1">
        <f>AVERAGE(BF263:BF265)</f>
        <v>0</v>
      </c>
      <c r="BH265" s="1">
        <f>IF((BD265+BB265+AX265+AQ265)&lt;BG265,BD265+BB265+AX265+AQ265,BG265)</f>
        <v>0</v>
      </c>
      <c r="BI265" s="11">
        <v>1824.1532999999977</v>
      </c>
      <c r="BJ265" s="1">
        <v>9872.7438438219669</v>
      </c>
      <c r="BK265" s="1">
        <v>7637.7741623642387</v>
      </c>
    </row>
    <row r="266" spans="1:63">
      <c r="A266" s="8">
        <v>40078</v>
      </c>
      <c r="B266" s="7" t="s">
        <v>322</v>
      </c>
      <c r="C266" s="1">
        <v>22.164514059090905</v>
      </c>
      <c r="D266" s="1">
        <f>1*C266-19.06222222</f>
        <v>3.1022918390909062</v>
      </c>
      <c r="E266" s="1">
        <f>-9018.7*D266^3 + 50694*D266^2 + 41936*D266-0.0000001</f>
        <v>348715.2168530171</v>
      </c>
      <c r="F266" s="1">
        <f>C266-C267</f>
        <v>3.0972188131315193E-3</v>
      </c>
      <c r="G266" s="1">
        <f>-2254.7*D266^4 + 16898*D266^3 + 20968*D266^2 + 0.8449*D266-0.0000003</f>
        <v>497486.07912845927</v>
      </c>
      <c r="H266" s="1">
        <f>G266-G265</f>
        <v>1011.9295482652378</v>
      </c>
      <c r="I266" s="1">
        <v>1008.9958333333333</v>
      </c>
      <c r="J266" s="9">
        <v>1.2999999999999999E-3</v>
      </c>
      <c r="K266" s="1">
        <v>1.1679999999999999</v>
      </c>
      <c r="L266" s="9">
        <v>2453000</v>
      </c>
      <c r="M266" s="1">
        <v>2.9708333333333332</v>
      </c>
      <c r="N266" s="1">
        <v>11.579008707182902</v>
      </c>
      <c r="O266" s="10">
        <v>11.666666666666664</v>
      </c>
      <c r="P266" s="1">
        <f>AVERAGE(Q266:Q267)</f>
        <v>16.089499999999997</v>
      </c>
      <c r="Q266" s="1">
        <f>1.158*O266+2.676</f>
        <v>16.185999999999996</v>
      </c>
      <c r="R266" s="1">
        <f>EXP(2.3026*(((7.5*P266)/(P266+237.3)+0.7858)))</f>
        <v>18.282537258669283</v>
      </c>
      <c r="S266" s="1">
        <f>((0.622/I266)*J266*K266*L266*M266*(N266-R266))</f>
        <v>-45.726346899179347</v>
      </c>
      <c r="T266" s="1">
        <f>IF(S266&lt;0,S266,0)</f>
        <v>-45.726346899179347</v>
      </c>
      <c r="U266" s="9">
        <v>2258000</v>
      </c>
      <c r="V266" s="1">
        <f>(-T266)*E266/U266</f>
        <v>7.0617683679555414</v>
      </c>
      <c r="W266" s="1">
        <f>V266*3600*24/1000</f>
        <v>610.13678699135869</v>
      </c>
      <c r="X266" s="1">
        <v>5.1999999999999998E-3</v>
      </c>
      <c r="Y266" s="1">
        <f>X266*E266</f>
        <v>1813.3191276356888</v>
      </c>
      <c r="Z266" s="1">
        <v>8114000</v>
      </c>
      <c r="AA266" s="1">
        <v>0.1</v>
      </c>
      <c r="AB266" s="1">
        <v>2.8</v>
      </c>
      <c r="AC266" s="1">
        <v>0.70021999999999973</v>
      </c>
      <c r="AD266" s="1">
        <v>1.161</v>
      </c>
      <c r="AE266" s="1">
        <v>1.013E-3</v>
      </c>
      <c r="AF266" s="1">
        <v>1.3720317149342327</v>
      </c>
      <c r="AG266" s="1">
        <v>1.1576517594757589</v>
      </c>
      <c r="AH266" s="1">
        <v>999.56335908041399</v>
      </c>
      <c r="AI266" s="1">
        <v>2.4500000000000002</v>
      </c>
      <c r="AJ266" s="1">
        <v>28.356481481481481</v>
      </c>
      <c r="AK266" s="1">
        <v>6.7000000000000004E-2</v>
      </c>
      <c r="AL266" s="1">
        <v>200</v>
      </c>
      <c r="AM266" s="1">
        <v>30</v>
      </c>
      <c r="AN266" s="1">
        <f>((AA266*(AB266-AC266))/((AA266+(AK266*(1+(AL266/AM266))))*AH266*AI266))</f>
        <v>1.397220177839801E-4</v>
      </c>
      <c r="AO266" s="1">
        <f>((86400*AD266*AE266*(AF266-AG266))/AM266)/((AA266+(AK266*(1+(AL266/AM266))))*AH266*AI266)</f>
        <v>4.8318048256393769E-4</v>
      </c>
      <c r="AP266" s="1">
        <f>AN266+AO266</f>
        <v>6.2290250034791777E-4</v>
      </c>
      <c r="AQ266" s="1">
        <f>AP266*Z266</f>
        <v>5054.2308878230051</v>
      </c>
      <c r="AR266" s="1">
        <v>388000</v>
      </c>
      <c r="AS266" s="1">
        <v>100</v>
      </c>
      <c r="AT266" s="1">
        <v>5</v>
      </c>
      <c r="AU266" s="1">
        <f>((AA266*(AB266-AC266))/((AA266+(AK266*(1+(AS266/AT266))))*AH266*AI266))</f>
        <v>5.6896313811171729E-5</v>
      </c>
      <c r="AV266" s="1">
        <f>((86400*AD266*AE266*(AF266-AG266))/AT266)/((AA266+(AK266*(1+(AS266/AT266))))*AH266*AI266)</f>
        <v>1.1805378479100325E-3</v>
      </c>
      <c r="AW266" s="1">
        <f>AU266+AV266</f>
        <v>1.2374341617212043E-3</v>
      </c>
      <c r="AX266" s="1">
        <f>AW266*AR266</f>
        <v>480.12445474782726</v>
      </c>
      <c r="AY266" s="1">
        <v>392000</v>
      </c>
      <c r="AZ266" s="1">
        <v>5.1999999999999998E-3</v>
      </c>
      <c r="BA266" s="1">
        <v>0.1</v>
      </c>
      <c r="BB266" s="1">
        <f>AY266*AZ266*BA266</f>
        <v>203.84</v>
      </c>
      <c r="BC266" s="1">
        <v>30000</v>
      </c>
      <c r="BD266" s="1">
        <f>BC266*W266/E266</f>
        <v>52.490120089757681</v>
      </c>
      <c r="BE266" s="1">
        <f>9325000-E266</f>
        <v>8976284.783146983</v>
      </c>
      <c r="BF266" s="1">
        <f>AZ266*BE266</f>
        <v>46676.680872364312</v>
      </c>
      <c r="BG266" s="1">
        <f>AVERAGE(BF264:BF266)</f>
        <v>15558.893624121438</v>
      </c>
      <c r="BH266" s="1">
        <f>IF((BD266+BB266+AX266+AQ266)&lt;BG266,BD266+BB266+AX266+AQ266,BG266)</f>
        <v>5790.68546266059</v>
      </c>
      <c r="BI266" s="11">
        <v>2382.2738999999988</v>
      </c>
      <c r="BJ266" s="1">
        <v>10830.851107385515</v>
      </c>
      <c r="BK266" s="1">
        <v>8257.3244150064256</v>
      </c>
    </row>
    <row r="267" spans="1:63">
      <c r="A267" s="8">
        <v>40079</v>
      </c>
      <c r="B267" s="7" t="s">
        <v>323</v>
      </c>
      <c r="C267" s="1">
        <v>22.161416840277774</v>
      </c>
      <c r="D267" s="1">
        <f>1*C267-19.06222222</f>
        <v>3.0991946202777747</v>
      </c>
      <c r="E267" s="1">
        <f>-9018.7*D267^3 + 50694*D267^2 + 41936*D267-0.0000001</f>
        <v>348417.32535076787</v>
      </c>
      <c r="F267" s="1">
        <f>C267-C268</f>
        <v>4.3466974206296527E-3</v>
      </c>
      <c r="G267" s="1">
        <f>-2254.7*D267^4 + 16898*D267^3 + 20968*D267^2 + 0.8449*D267-0.0000003</f>
        <v>496406.49956830341</v>
      </c>
      <c r="H267" s="1">
        <f>G267-G266</f>
        <v>-1079.5795601558639</v>
      </c>
      <c r="I267" s="1">
        <v>1007.5291666666669</v>
      </c>
      <c r="J267" s="9">
        <v>1.2999999999999999E-3</v>
      </c>
      <c r="K267" s="1">
        <v>1.1679999999999999</v>
      </c>
      <c r="L267" s="9">
        <v>2453000</v>
      </c>
      <c r="M267" s="1">
        <v>2.6333333333333333</v>
      </c>
      <c r="N267" s="1">
        <v>13.069433149161583</v>
      </c>
      <c r="O267" s="10">
        <v>11.5</v>
      </c>
      <c r="P267" s="1">
        <f>AVERAGE(Q267:Q268)</f>
        <v>16.446549999999998</v>
      </c>
      <c r="Q267" s="1">
        <f>1.158*O267+2.676</f>
        <v>15.992999999999999</v>
      </c>
      <c r="R267" s="1">
        <f>EXP(2.3026*(((7.5*P267)/(P267+237.3)+0.7858)))</f>
        <v>18.703365879200032</v>
      </c>
      <c r="S267" s="1">
        <f>((0.622/I267)*J267*K267*L267*M267*(N267-R267))</f>
        <v>-34.114105989325793</v>
      </c>
      <c r="T267" s="1">
        <f>IF(S267&lt;0,S267,0)</f>
        <v>-34.114105989325793</v>
      </c>
      <c r="U267" s="9">
        <v>2258000</v>
      </c>
      <c r="V267" s="1">
        <f>(-T267)*E267/U267</f>
        <v>5.2639262912017291</v>
      </c>
      <c r="W267" s="1">
        <f>V267*3600*24/1000</f>
        <v>454.80323155982938</v>
      </c>
      <c r="X267" s="1">
        <v>3.0000000000000001E-3</v>
      </c>
      <c r="Y267" s="1">
        <f>X267*E267</f>
        <v>1045.2519760523037</v>
      </c>
      <c r="Z267" s="1">
        <v>8114000</v>
      </c>
      <c r="AA267" s="1">
        <v>0.1</v>
      </c>
      <c r="AB267" s="1">
        <v>2.1</v>
      </c>
      <c r="AC267" s="1">
        <v>0.55578000000000061</v>
      </c>
      <c r="AD267" s="1">
        <v>1.161</v>
      </c>
      <c r="AE267" s="1">
        <v>1.013E-3</v>
      </c>
      <c r="AF267" s="1">
        <v>1.3569857803790661</v>
      </c>
      <c r="AG267" s="1">
        <v>1.306664224356676</v>
      </c>
      <c r="AH267" s="1">
        <v>999.58146150163668</v>
      </c>
      <c r="AI267" s="1">
        <v>2.4500000000000002</v>
      </c>
      <c r="AJ267" s="1">
        <v>28.356481481481481</v>
      </c>
      <c r="AK267" s="1">
        <v>6.7000000000000004E-2</v>
      </c>
      <c r="AL267" s="1">
        <v>200</v>
      </c>
      <c r="AM267" s="1">
        <v>30</v>
      </c>
      <c r="AN267" s="1">
        <f>((AA267*(AB267-AC267))/((AA267+(AK267*(1+(AL267/AM267))))*AH267*AI267))</f>
        <v>1.0275249162330596E-4</v>
      </c>
      <c r="AO267" s="1">
        <f>((86400*AD267*AE267*(AF267-AG267))/AM267)/((AA267+(AK267*(1+(AL267/AM267))))*AH267*AI267)</f>
        <v>1.1341523668374347E-4</v>
      </c>
      <c r="AP267" s="1">
        <f>AN267+AO267</f>
        <v>2.1616772830704943E-4</v>
      </c>
      <c r="AQ267" s="1">
        <f>AP267*Z267</f>
        <v>1753.9849474833991</v>
      </c>
      <c r="AR267" s="1">
        <v>388000</v>
      </c>
      <c r="AS267" s="1">
        <v>100</v>
      </c>
      <c r="AT267" s="1">
        <v>5</v>
      </c>
      <c r="AU267" s="1">
        <f>((AA267*(AB267-AC267))/((AA267+(AK267*(1+(AS267/AT267))))*AH267*AI267))</f>
        <v>4.1841923706814035E-5</v>
      </c>
      <c r="AV267" s="1">
        <f>((86400*AD267*AE267*(AF267-AG267))/AT267)/((AA267+(AK267*(1+(AS267/AT267))))*AH267*AI267)</f>
        <v>2.7710345153917943E-4</v>
      </c>
      <c r="AW267" s="1">
        <f>AU267+AV267</f>
        <v>3.1894537524599346E-4</v>
      </c>
      <c r="AX267" s="1">
        <f>AW267*AR267</f>
        <v>123.75080559544546</v>
      </c>
      <c r="AY267" s="1">
        <v>392000</v>
      </c>
      <c r="AZ267" s="1">
        <v>3.0000000000000001E-3</v>
      </c>
      <c r="BA267" s="1">
        <v>0.1</v>
      </c>
      <c r="BB267" s="1">
        <f>AY267*AZ267*BA267</f>
        <v>117.60000000000001</v>
      </c>
      <c r="BC267" s="1">
        <v>30000</v>
      </c>
      <c r="BD267" s="1">
        <f>BC267*W267/E267</f>
        <v>39.16021378402678</v>
      </c>
      <c r="BE267" s="1">
        <f>9325000-E267</f>
        <v>8976582.674649233</v>
      </c>
      <c r="BF267" s="1">
        <f>AZ267*BE267</f>
        <v>26929.748023947701</v>
      </c>
      <c r="BG267" s="1">
        <f>AVERAGE(BF265:BF267)</f>
        <v>24535.476298770674</v>
      </c>
      <c r="BH267" s="1">
        <f>IF((BD267+BB267+AX267+AQ267)&lt;BG267,BD267+BB267+AX267+AQ267,BG267)</f>
        <v>2034.4959668628712</v>
      </c>
      <c r="BI267" s="11">
        <v>3294.9224999999997</v>
      </c>
      <c r="BJ267" s="1">
        <v>15185.538892752835</v>
      </c>
      <c r="BK267" s="1">
        <v>10220.588088104498</v>
      </c>
    </row>
    <row r="268" spans="1:63">
      <c r="A268" s="8">
        <v>40080</v>
      </c>
      <c r="B268" s="7" t="s">
        <v>324</v>
      </c>
      <c r="C268" s="1">
        <v>22.157070142857144</v>
      </c>
      <c r="D268" s="1">
        <f>1*C268-19.06222222</f>
        <v>3.0948479228571451</v>
      </c>
      <c r="E268" s="1">
        <f>-9018.7*D268^3 + 50694*D268^2 + 41936*D268-0.0000001</f>
        <v>347998.18607944704</v>
      </c>
      <c r="F268" s="1">
        <f>C268-C269</f>
        <v>-1.3295818452405683E-3</v>
      </c>
      <c r="G268" s="1">
        <f>-2254.7*D268^4 + 16898*D268^3 + 20968*D268^2 + 0.8449*D268-0.0000003</f>
        <v>494892.95460107899</v>
      </c>
      <c r="H268" s="1">
        <f>G268-G267</f>
        <v>-1513.544967224414</v>
      </c>
      <c r="I268" s="1">
        <v>1004.8541666666666</v>
      </c>
      <c r="J268" s="9">
        <v>1.2999999999999999E-3</v>
      </c>
      <c r="K268" s="1">
        <v>1.1679999999999999</v>
      </c>
      <c r="L268" s="9">
        <v>2453000</v>
      </c>
      <c r="M268" s="1">
        <v>2.4916666666666667</v>
      </c>
      <c r="N268" s="1">
        <v>13.709366153598046</v>
      </c>
      <c r="O268" s="10">
        <v>12.283333333333333</v>
      </c>
      <c r="P268" s="1">
        <f>AVERAGE(Q268:Q269)</f>
        <v>17.655212499999998</v>
      </c>
      <c r="Q268" s="1">
        <f>1.158*O268+2.676</f>
        <v>16.900099999999998</v>
      </c>
      <c r="R268" s="1">
        <f>EXP(2.3026*(((7.5*P268)/(P268+237.3)+0.7858)))</f>
        <v>20.191594918696403</v>
      </c>
      <c r="S268" s="1">
        <f>((0.622/I268)*J268*K268*L268*M268*(N268-R268))</f>
        <v>-37.237917574299082</v>
      </c>
      <c r="T268" s="1">
        <f>IF(S268&lt;0,S268,0)</f>
        <v>-37.237917574299082</v>
      </c>
      <c r="U268" s="9">
        <v>2258000</v>
      </c>
      <c r="V268" s="1">
        <f>(-T268)*E268/U268</f>
        <v>5.7390291272063969</v>
      </c>
      <c r="W268" s="1">
        <f>V268*3600*24/1000</f>
        <v>495.8521165906327</v>
      </c>
      <c r="X268" s="1">
        <v>2.06E-2</v>
      </c>
      <c r="Y268" s="1">
        <f>X268*E268</f>
        <v>7168.762633236609</v>
      </c>
      <c r="Z268" s="1">
        <v>8114000</v>
      </c>
      <c r="AA268" s="1">
        <v>0.1</v>
      </c>
      <c r="AB268" s="1">
        <v>13</v>
      </c>
      <c r="AC268" s="1">
        <v>0.55525666666666751</v>
      </c>
      <c r="AD268" s="1">
        <v>1.161</v>
      </c>
      <c r="AE268" s="1">
        <v>1.013E-3</v>
      </c>
      <c r="AF268" s="1">
        <v>1.4289837726003833</v>
      </c>
      <c r="AG268" s="1">
        <v>1.3706336018858678</v>
      </c>
      <c r="AH268" s="1">
        <v>999.49329771572513</v>
      </c>
      <c r="AI268" s="1">
        <v>2.4500000000000002</v>
      </c>
      <c r="AJ268" s="1">
        <v>28.356481481481481</v>
      </c>
      <c r="AK268" s="1">
        <v>6.7000000000000004E-2</v>
      </c>
      <c r="AL268" s="1">
        <v>200</v>
      </c>
      <c r="AM268" s="1">
        <v>30</v>
      </c>
      <c r="AN268" s="1">
        <f>((AA268*(AB268-AC268))/((AA268+(AK268*(1+(AL268/AM268))))*AH268*AI268))</f>
        <v>8.2814701260276193E-4</v>
      </c>
      <c r="AO268" s="1">
        <f>((86400*AD268*AE268*(AF268-AG268))/AM268)/((AA268+(AK268*(1+(AL268/AM268))))*AH268*AI268)</f>
        <v>1.3152181075496783E-4</v>
      </c>
      <c r="AP268" s="1">
        <f>AN268+AO268</f>
        <v>9.5966882335772976E-4</v>
      </c>
      <c r="AQ268" s="1">
        <f>AP268*Z268</f>
        <v>7786.7528327246191</v>
      </c>
      <c r="AR268" s="1">
        <v>388000</v>
      </c>
      <c r="AS268" s="1">
        <v>100</v>
      </c>
      <c r="AT268" s="1">
        <v>5</v>
      </c>
      <c r="AU268" s="1">
        <f>((AA268*(AB268-AC268))/((AA268+(AK268*(1+(AS268/AT268))))*AH268*AI268))</f>
        <v>3.3723040261041467E-4</v>
      </c>
      <c r="AV268" s="1">
        <f>((86400*AD268*AE268*(AF268-AG268))/AT268)/((AA268+(AK268*(1+(AS268/AT268))))*AH268*AI268)</f>
        <v>3.2134260597199178E-4</v>
      </c>
      <c r="AW268" s="1">
        <f>AU268+AV268</f>
        <v>6.5857300858240646E-4</v>
      </c>
      <c r="AX268" s="1">
        <f>AW268*AR268</f>
        <v>255.5263273299737</v>
      </c>
      <c r="AY268" s="1">
        <v>392000</v>
      </c>
      <c r="AZ268" s="1">
        <v>2.06E-2</v>
      </c>
      <c r="BA268" s="1">
        <v>0.1</v>
      </c>
      <c r="BB268" s="1">
        <f>AY268*AZ268*BA268</f>
        <v>807.52</v>
      </c>
      <c r="BC268" s="1">
        <v>30000</v>
      </c>
      <c r="BD268" s="1">
        <f>BC268*W268/E268</f>
        <v>42.746094930284869</v>
      </c>
      <c r="BE268" s="1">
        <f>9325000-E268</f>
        <v>8977001.8139205538</v>
      </c>
      <c r="BF268" s="1">
        <f>AZ268*BE268</f>
        <v>184926.23736676341</v>
      </c>
      <c r="BG268" s="1">
        <f>AVERAGE(BF266:BF268)</f>
        <v>86177.555421025143</v>
      </c>
      <c r="BH268" s="1">
        <f>IF((BD268+BB268+AX268+AQ268)&lt;BG268,BD268+BB268+AX268+AQ268,BG268)</f>
        <v>8892.5452549848778</v>
      </c>
      <c r="BI268" s="11">
        <v>16423.836299999995</v>
      </c>
      <c r="BJ268" s="1">
        <v>37961.825302718666</v>
      </c>
      <c r="BK268" s="1">
        <v>13351.533518848279</v>
      </c>
    </row>
    <row r="269" spans="1:63">
      <c r="A269" s="8">
        <v>40081</v>
      </c>
      <c r="B269" s="7" t="s">
        <v>325</v>
      </c>
      <c r="C269" s="1">
        <v>22.158399724702385</v>
      </c>
      <c r="D269" s="1">
        <f>1*C269-19.06222222</f>
        <v>3.0961775047023856</v>
      </c>
      <c r="E269" s="1">
        <f>-9018.7*D269^3 + 50694*D269^2 + 41936*D269-0.0000001</f>
        <v>348126.52650087699</v>
      </c>
      <c r="F269" s="1">
        <f>C269-C270</f>
        <v>-5.4883582701990008E-3</v>
      </c>
      <c r="G269" s="1">
        <f>-2254.7*D269^4 + 16898*D269^3 + 20968*D269^2 + 0.8449*D269-0.0000003</f>
        <v>495355.72918354627</v>
      </c>
      <c r="H269" s="1">
        <f>G269-G268</f>
        <v>462.77458246727474</v>
      </c>
      <c r="I269" s="1">
        <v>998.98333333333323</v>
      </c>
      <c r="J269" s="9">
        <v>1.2999999999999999E-3</v>
      </c>
      <c r="K269" s="1">
        <v>1.1679999999999999</v>
      </c>
      <c r="L269" s="9">
        <v>2453000</v>
      </c>
      <c r="M269" s="1">
        <v>2.9541666666666671</v>
      </c>
      <c r="N269" s="1">
        <v>13.93223756122215</v>
      </c>
      <c r="O269" s="10">
        <v>13.587499999999999</v>
      </c>
      <c r="P269" s="1">
        <f>AVERAGE(Q269:Q270)</f>
        <v>18.236624999999997</v>
      </c>
      <c r="Q269" s="1">
        <f>1.158*O269+2.676</f>
        <v>18.410324999999997</v>
      </c>
      <c r="R269" s="1">
        <f>EXP(2.3026*(((7.5*P269)/(P269+237.3)+0.7858)))</f>
        <v>20.943704431029524</v>
      </c>
      <c r="S269" s="1">
        <f>((0.622/I269)*J269*K269*L269*M269*(N269-R269))</f>
        <v>-48.035217892517331</v>
      </c>
      <c r="T269" s="1">
        <f>IF(S269&lt;0,S269,0)</f>
        <v>-48.035217892517331</v>
      </c>
      <c r="U269" s="9">
        <v>2258000</v>
      </c>
      <c r="V269" s="1">
        <f>(-T269)*E269/U269</f>
        <v>7.40581645466556</v>
      </c>
      <c r="W269" s="1">
        <f>V269*3600*24/1000</f>
        <v>639.86254168310438</v>
      </c>
      <c r="X269" s="1">
        <v>2.2599999999999999E-2</v>
      </c>
      <c r="Y269" s="1">
        <f>X269*E269</f>
        <v>7867.6594989198193</v>
      </c>
      <c r="Z269" s="1">
        <v>8114000</v>
      </c>
      <c r="AA269" s="1">
        <v>0.1</v>
      </c>
      <c r="AB269" s="1">
        <v>14.5</v>
      </c>
      <c r="AC269" s="1">
        <v>0.66725000000000023</v>
      </c>
      <c r="AD269" s="1">
        <v>1.161</v>
      </c>
      <c r="AE269" s="1">
        <v>1.013E-3</v>
      </c>
      <c r="AF269" s="1">
        <v>1.5563112915099788</v>
      </c>
      <c r="AG269" s="1">
        <v>1.392898605901431</v>
      </c>
      <c r="AH269" s="1">
        <v>999.32942489465631</v>
      </c>
      <c r="AI269" s="1">
        <v>2.4500000000000002</v>
      </c>
      <c r="AJ269" s="1">
        <v>28.356481481481481</v>
      </c>
      <c r="AK269" s="1">
        <v>6.7000000000000004E-2</v>
      </c>
      <c r="AL269" s="1">
        <v>200</v>
      </c>
      <c r="AM269" s="1">
        <v>30</v>
      </c>
      <c r="AN269" s="1">
        <f>((AA269*(AB269-AC269))/((AA269+(AK269*(1+(AL269/AM269))))*AH269*AI269))</f>
        <v>9.2066415471727726E-4</v>
      </c>
      <c r="AO269" s="1">
        <f>((86400*AD269*AE269*(AF269-AG269))/AM269)/((AA269+(AK269*(1+(AL269/AM269))))*AH269*AI269)</f>
        <v>3.6839406673243444E-4</v>
      </c>
      <c r="AP269" s="1">
        <f>AN269+AO269</f>
        <v>1.2890582214497117E-3</v>
      </c>
      <c r="AQ269" s="1">
        <f>AP269*Z269</f>
        <v>10459.418408842961</v>
      </c>
      <c r="AR269" s="1">
        <v>388000</v>
      </c>
      <c r="AS269" s="1">
        <v>100</v>
      </c>
      <c r="AT269" s="1">
        <v>5</v>
      </c>
      <c r="AU269" s="1">
        <f>((AA269*(AB269-AC269))/((AA269+(AK269*(1+(AS269/AT269))))*AH269*AI269))</f>
        <v>3.7490438151614855E-4</v>
      </c>
      <c r="AV269" s="1">
        <f>((86400*AD269*AE269*(AF269-AG269))/AT269)/((AA269+(AK269*(1+(AS269/AT269))))*AH269*AI269)</f>
        <v>9.0008424267340643E-4</v>
      </c>
      <c r="AW269" s="1">
        <f>AU269+AV269</f>
        <v>1.274988624189555E-3</v>
      </c>
      <c r="AX269" s="1">
        <f>AW269*AR269</f>
        <v>494.69558618554731</v>
      </c>
      <c r="AY269" s="1">
        <v>392000</v>
      </c>
      <c r="AZ269" s="1">
        <v>2.2599999999999999E-2</v>
      </c>
      <c r="BA269" s="1">
        <v>0.1</v>
      </c>
      <c r="BB269" s="1">
        <f>AY269*AZ269*BA269</f>
        <v>885.92</v>
      </c>
      <c r="BC269" s="1">
        <v>30000</v>
      </c>
      <c r="BD269" s="1">
        <f>BC269*W269/E269</f>
        <v>55.140515844732029</v>
      </c>
      <c r="BE269" s="1">
        <f>9325000-E269</f>
        <v>8976873.473499123</v>
      </c>
      <c r="BF269" s="1">
        <f>AZ269*BE269</f>
        <v>202877.34050108018</v>
      </c>
      <c r="BG269" s="1">
        <f>AVERAGE(BF267:BF269)</f>
        <v>138244.44196393041</v>
      </c>
      <c r="BH269" s="1">
        <f>IF((BD269+BB269+AX269+AQ269)&lt;BG269,BD269+BB269+AX269+AQ269,BG269)</f>
        <v>11895.174510873239</v>
      </c>
      <c r="BI269" s="11">
        <v>29289.959099999982</v>
      </c>
      <c r="BJ269" s="1">
        <v>53506.748740131079</v>
      </c>
      <c r="BK269" s="1">
        <v>17451.767265361657</v>
      </c>
    </row>
    <row r="270" spans="1:63">
      <c r="A270" s="8">
        <v>40082</v>
      </c>
      <c r="B270" s="7" t="s">
        <v>326</v>
      </c>
      <c r="C270" s="1">
        <v>22.163888082972584</v>
      </c>
      <c r="D270" s="1">
        <f>1*C270-19.06222222</f>
        <v>3.1016658629725846</v>
      </c>
      <c r="E270" s="1">
        <f>-9018.7*D270^3 + 50694*D270^2 + 41936*D270-0.0000001</f>
        <v>348655.0616397672</v>
      </c>
      <c r="F270" s="1">
        <f>C270-C271</f>
        <v>-1.1514558694081245E-2</v>
      </c>
      <c r="G270" s="1">
        <f>-2254.7*D270^4 + 16898*D270^3 + 20968*D270^2 + 0.8449*D270-0.0000003</f>
        <v>497267.81189665035</v>
      </c>
      <c r="H270" s="1">
        <f>G270-G269</f>
        <v>1912.082713104086</v>
      </c>
      <c r="I270" s="1">
        <v>999.6875</v>
      </c>
      <c r="J270" s="9">
        <v>1.2999999999999999E-3</v>
      </c>
      <c r="K270" s="1">
        <v>1.1679999999999999</v>
      </c>
      <c r="L270" s="9">
        <v>2453000</v>
      </c>
      <c r="M270" s="1">
        <v>2.6708333333333329</v>
      </c>
      <c r="N270" s="1">
        <v>12.778279340619166</v>
      </c>
      <c r="O270" s="10">
        <v>13.287499999999996</v>
      </c>
      <c r="P270" s="1">
        <f>AVERAGE(Q270:Q271)</f>
        <v>16.984537499999998</v>
      </c>
      <c r="Q270" s="1">
        <f>1.158*O270+2.676</f>
        <v>18.062924999999993</v>
      </c>
      <c r="R270" s="1">
        <f>EXP(2.3026*(((7.5*P270)/(P270+237.3)+0.7858)))</f>
        <v>19.353480813782323</v>
      </c>
      <c r="S270" s="1">
        <f>((0.622/I270)*J270*K270*L270*M270*(N270-R270))</f>
        <v>-40.697311356288836</v>
      </c>
      <c r="T270" s="1">
        <f>IF(S270&lt;0,S270,0)</f>
        <v>-40.697311356288836</v>
      </c>
      <c r="U270" s="9">
        <v>2258000</v>
      </c>
      <c r="V270" s="1">
        <f>(-T270)*E270/U270</f>
        <v>6.2840228518599126</v>
      </c>
      <c r="W270" s="1">
        <f>V270*3600*24/1000</f>
        <v>542.93957440069642</v>
      </c>
      <c r="X270" s="1">
        <v>1.6E-2</v>
      </c>
      <c r="Y270" s="1">
        <f>X270*E270</f>
        <v>5578.4809862362754</v>
      </c>
      <c r="Z270" s="1">
        <v>8114000</v>
      </c>
      <c r="AA270" s="1">
        <v>0.1</v>
      </c>
      <c r="AB270" s="1">
        <v>15.4</v>
      </c>
      <c r="AC270" s="1">
        <v>0.31295333333333208</v>
      </c>
      <c r="AD270" s="1">
        <v>1.161</v>
      </c>
      <c r="AE270" s="1">
        <v>1.013E-3</v>
      </c>
      <c r="AF270" s="1">
        <v>1.5261722227030763</v>
      </c>
      <c r="AG270" s="1">
        <v>1.2775333314210333</v>
      </c>
      <c r="AH270" s="1">
        <v>999.36898338038463</v>
      </c>
      <c r="AI270" s="1">
        <v>2.4500000000000002</v>
      </c>
      <c r="AJ270" s="1">
        <v>28.356481481481481</v>
      </c>
      <c r="AK270" s="1">
        <v>6.7000000000000004E-2</v>
      </c>
      <c r="AL270" s="1">
        <v>200</v>
      </c>
      <c r="AM270" s="1">
        <v>30</v>
      </c>
      <c r="AN270" s="1">
        <f>((AA270*(AB270-AC270))/((AA270+(AK270*(1+(AL270/AM270))))*AH270*AI270))</f>
        <v>1.0041064320658092E-3</v>
      </c>
      <c r="AO270" s="1">
        <f>((86400*AD270*AE270*(AF270-AG270))/AM270)/((AA270+(AK270*(1+(AL270/AM270))))*AH270*AI270)</f>
        <v>5.6050401617216666E-4</v>
      </c>
      <c r="AP270" s="1">
        <f>AN270+AO270</f>
        <v>1.5646104482379759E-3</v>
      </c>
      <c r="AQ270" s="1">
        <f>AP270*Z270</f>
        <v>12695.249177002937</v>
      </c>
      <c r="AR270" s="1">
        <v>388000</v>
      </c>
      <c r="AS270" s="1">
        <v>100</v>
      </c>
      <c r="AT270" s="1">
        <v>5</v>
      </c>
      <c r="AU270" s="1">
        <f>((AA270*(AB270-AC270))/((AA270+(AK270*(1+(AS270/AT270))))*AH270*AI270))</f>
        <v>4.0888297753442922E-4</v>
      </c>
      <c r="AV270" s="1">
        <f>((86400*AD270*AE270*(AF270-AG270))/AT270)/((AA270+(AK270*(1+(AS270/AT270))))*AH270*AI270)</f>
        <v>1.3694597130364419E-3</v>
      </c>
      <c r="AW270" s="1">
        <f>AU270+AV270</f>
        <v>1.7783426905708711E-3</v>
      </c>
      <c r="AX270" s="1">
        <f>AW270*AR270</f>
        <v>689.99696394149805</v>
      </c>
      <c r="AY270" s="1">
        <v>392000</v>
      </c>
      <c r="AZ270" s="1">
        <v>1.6E-2</v>
      </c>
      <c r="BA270" s="1">
        <v>0.1</v>
      </c>
      <c r="BB270" s="1">
        <f>AY270*AZ270*BA270</f>
        <v>627.20000000000005</v>
      </c>
      <c r="BC270" s="1">
        <v>30000</v>
      </c>
      <c r="BD270" s="1">
        <f>BC270*W270/E270</f>
        <v>46.717197092781518</v>
      </c>
      <c r="BE270" s="1">
        <f>9325000-E270</f>
        <v>8976344.9383602329</v>
      </c>
      <c r="BF270" s="1">
        <f>AZ270*BE270</f>
        <v>143621.51901376373</v>
      </c>
      <c r="BG270" s="1">
        <f>AVERAGE(BF268:BF270)</f>
        <v>177141.69896053578</v>
      </c>
      <c r="BH270" s="1">
        <f>IF((BD270+BB270+AX270+AQ270)&lt;BG270,BD270+BB270+AX270+AQ270,BG270)</f>
        <v>14059.163338037217</v>
      </c>
      <c r="BI270" s="11">
        <v>30287.627999999997</v>
      </c>
      <c r="BJ270" s="1">
        <v>53343.346661701617</v>
      </c>
      <c r="BK270" s="1">
        <v>19932.259962970129</v>
      </c>
    </row>
    <row r="271" spans="1:63">
      <c r="A271" s="8">
        <v>40083</v>
      </c>
      <c r="B271" s="7" t="s">
        <v>327</v>
      </c>
      <c r="C271" s="1">
        <v>22.175402641666665</v>
      </c>
      <c r="D271" s="1">
        <f>1*C271-19.06222222</f>
        <v>3.1131804216666659</v>
      </c>
      <c r="E271" s="1">
        <f>-9018.7*D271^3 + 50694*D271^2 + 41936*D271-0.0000001</f>
        <v>349757.41126480396</v>
      </c>
      <c r="F271" s="1">
        <f>C271-C272</f>
        <v>-7.4253444444423167E-3</v>
      </c>
      <c r="G271" s="1">
        <f>-2254.7*D271^4 + 16898*D271^3 + 20968*D271^2 + 0.8449*D271-0.0000003</f>
        <v>501288.75127461931</v>
      </c>
      <c r="H271" s="1">
        <f>G271-G270</f>
        <v>4020.9393779689563</v>
      </c>
      <c r="I271" s="1">
        <v>1007.4958333333332</v>
      </c>
      <c r="J271" s="9">
        <v>1.2999999999999999E-3</v>
      </c>
      <c r="K271" s="1">
        <v>1.1679999999999999</v>
      </c>
      <c r="L271" s="9">
        <v>2453000</v>
      </c>
      <c r="M271" s="1">
        <v>2.0166666666666666</v>
      </c>
      <c r="N271" s="1">
        <v>11.175801004292801</v>
      </c>
      <c r="O271" s="10">
        <v>11.425000000000002</v>
      </c>
      <c r="P271" s="1">
        <f>AVERAGE(Q271:Q272)</f>
        <v>16.190825</v>
      </c>
      <c r="Q271" s="1">
        <f>1.158*O271+2.676</f>
        <v>15.906150000000002</v>
      </c>
      <c r="R271" s="1">
        <f>EXP(2.3026*(((7.5*P271)/(P271+237.3)+0.7858)))</f>
        <v>18.401109834267</v>
      </c>
      <c r="S271" s="1">
        <f>((0.622/I271)*J271*K271*L271*M271*(N271-R271))</f>
        <v>-33.505908949158439</v>
      </c>
      <c r="T271" s="1">
        <f>IF(S271&lt;0,S271,0)</f>
        <v>-33.505908949158439</v>
      </c>
      <c r="U271" s="9">
        <v>2258000</v>
      </c>
      <c r="V271" s="1">
        <f>(-T271)*E271/U271</f>
        <v>5.1899645598458299</v>
      </c>
      <c r="W271" s="1">
        <f>V271*3600*24/1000</f>
        <v>448.41293797067971</v>
      </c>
      <c r="X271" s="1">
        <v>1E-3</v>
      </c>
      <c r="Y271" s="1">
        <f>X271*E271</f>
        <v>349.75741126480398</v>
      </c>
      <c r="Z271" s="1">
        <v>8114000</v>
      </c>
      <c r="AA271" s="1">
        <v>0.1</v>
      </c>
      <c r="AB271" s="1">
        <v>8.8000000000000007</v>
      </c>
      <c r="AC271" s="1">
        <v>-0.61334666666666482</v>
      </c>
      <c r="AD271" s="1">
        <v>1.161</v>
      </c>
      <c r="AE271" s="1">
        <v>1.013E-3</v>
      </c>
      <c r="AF271" s="1">
        <v>1.3502625386253859</v>
      </c>
      <c r="AG271" s="1">
        <v>1.1173422507125068</v>
      </c>
      <c r="AH271" s="1">
        <v>999.58949107088699</v>
      </c>
      <c r="AI271" s="1">
        <v>2.4500000000000002</v>
      </c>
      <c r="AJ271" s="1">
        <v>28.356481481481481</v>
      </c>
      <c r="AK271" s="1">
        <v>6.7000000000000004E-2</v>
      </c>
      <c r="AL271" s="1">
        <v>200</v>
      </c>
      <c r="AM271" s="1">
        <v>30</v>
      </c>
      <c r="AN271" s="1">
        <f>((AA271*(AB271-AC271))/((AA271+(AK271*(1+(AL271/AM271))))*AH271*AI271))</f>
        <v>6.2635962153390718E-4</v>
      </c>
      <c r="AO271" s="1">
        <f>((86400*AD271*AE271*(AF271-AG271))/AM271)/((AA271+(AK271*(1+(AL271/AM271))))*AH271*AI271)</f>
        <v>5.2495390580572078E-4</v>
      </c>
      <c r="AP271" s="1">
        <f>AN271+AO271</f>
        <v>1.1513135273396279E-3</v>
      </c>
      <c r="AQ271" s="1">
        <f>AP271*Z271</f>
        <v>9341.7579608337401</v>
      </c>
      <c r="AR271" s="1">
        <v>388000</v>
      </c>
      <c r="AS271" s="1">
        <v>100</v>
      </c>
      <c r="AT271" s="1">
        <v>5</v>
      </c>
      <c r="AU271" s="1">
        <f>((AA271*(AB271-AC271))/((AA271+(AK271*(1+(AS271/AT271))))*AH271*AI271))</f>
        <v>2.5506039885952732E-4</v>
      </c>
      <c r="AV271" s="1">
        <f>((86400*AD271*AE271*(AF271-AG271))/AT271)/((AA271+(AK271*(1+(AS271/AT271))))*AH271*AI271)</f>
        <v>1.2826013810064126E-3</v>
      </c>
      <c r="AW271" s="1">
        <f>AU271+AV271</f>
        <v>1.5376617798659399E-3</v>
      </c>
      <c r="AX271" s="1">
        <f>AW271*AR271</f>
        <v>596.61277058798464</v>
      </c>
      <c r="AY271" s="1">
        <v>392000</v>
      </c>
      <c r="AZ271" s="1">
        <v>1E-3</v>
      </c>
      <c r="BA271" s="1">
        <v>0.1</v>
      </c>
      <c r="BB271" s="1">
        <f>AY271*AZ271*BA271</f>
        <v>39.200000000000003</v>
      </c>
      <c r="BC271" s="1">
        <v>30000</v>
      </c>
      <c r="BD271" s="1">
        <f>BC271*W271/E271</f>
        <v>38.462053142700917</v>
      </c>
      <c r="BE271" s="1">
        <f>9325000-E271</f>
        <v>8975242.5887351967</v>
      </c>
      <c r="BF271" s="1">
        <f>AZ271*BE271</f>
        <v>8975.2425887351965</v>
      </c>
      <c r="BG271" s="1">
        <f>AVERAGE(BF269:BF271)</f>
        <v>118491.3673678597</v>
      </c>
      <c r="BH271" s="1">
        <f>IF((BD271+BB271+AX271+AQ271)&lt;BG271,BD271+BB271+AX271+AQ271,BG271)</f>
        <v>10016.032784564426</v>
      </c>
      <c r="BI271" s="11">
        <v>17895.97259999999</v>
      </c>
      <c r="BJ271" s="1">
        <v>33598.405573228709</v>
      </c>
      <c r="BK271" s="1">
        <v>19822.027877903543</v>
      </c>
    </row>
    <row r="272" spans="1:63">
      <c r="A272" s="8">
        <v>40084</v>
      </c>
      <c r="B272" s="7" t="s">
        <v>328</v>
      </c>
      <c r="C272" s="1">
        <v>22.182827986111107</v>
      </c>
      <c r="D272" s="1">
        <f>1*C272-19.06222222</f>
        <v>3.1206057661111082</v>
      </c>
      <c r="E272" s="1">
        <f>-9018.7*D272^3 + 50694*D272^2 + 41936*D272-0.0000001</f>
        <v>350463.56754222722</v>
      </c>
      <c r="F272" s="1">
        <f>C272-C273</f>
        <v>-1.7996942248576175E-2</v>
      </c>
      <c r="G272" s="1">
        <f>-2254.7*D272^4 + 16898*D272^3 + 20968*D272^2 + 0.8449*D272-0.0000003</f>
        <v>503888.42833641527</v>
      </c>
      <c r="H272" s="1">
        <f>G272-G271</f>
        <v>2599.6770617959555</v>
      </c>
      <c r="I272" s="1">
        <v>1003.6791666666666</v>
      </c>
      <c r="J272" s="9">
        <v>1.2999999999999999E-3</v>
      </c>
      <c r="K272" s="1">
        <v>1.1679999999999999</v>
      </c>
      <c r="L272" s="9">
        <v>2453000</v>
      </c>
      <c r="M272" s="1">
        <v>2.6166666666666663</v>
      </c>
      <c r="N272" s="1">
        <v>12.376399599327172</v>
      </c>
      <c r="O272" s="10">
        <v>11.916666666666664</v>
      </c>
      <c r="P272" s="1">
        <f>AVERAGE(Q272:Q273)</f>
        <v>16.229424999999999</v>
      </c>
      <c r="Q272" s="1">
        <f>1.158*O272+2.676</f>
        <v>16.475499999999997</v>
      </c>
      <c r="R272" s="1">
        <f>EXP(2.3026*(((7.5*P272)/(P272+237.3)+0.7858)))</f>
        <v>18.446457276256275</v>
      </c>
      <c r="S272" s="1">
        <f>((0.622/I272)*J272*K272*L272*M272*(N272-R272))</f>
        <v>-36.662361732519464</v>
      </c>
      <c r="T272" s="1">
        <f>IF(S272&lt;0,S272,0)</f>
        <v>-36.662361732519464</v>
      </c>
      <c r="U272" s="9">
        <v>2258000</v>
      </c>
      <c r="V272" s="1">
        <f>(-T272)*E272/U272</f>
        <v>5.690355220240213</v>
      </c>
      <c r="W272" s="1">
        <f>V272*3600*24/1000</f>
        <v>491.64669102875439</v>
      </c>
      <c r="X272" s="1">
        <v>4.0000000000000002E-4</v>
      </c>
      <c r="Y272" s="1">
        <f>X272*E272</f>
        <v>140.18542701689088</v>
      </c>
      <c r="Z272" s="1">
        <v>8114000</v>
      </c>
      <c r="AA272" s="1">
        <v>0.1</v>
      </c>
      <c r="AB272" s="1">
        <v>11.1</v>
      </c>
      <c r="AC272" s="1">
        <v>-0.32028000000000056</v>
      </c>
      <c r="AD272" s="1">
        <v>1.161</v>
      </c>
      <c r="AE272" s="1">
        <v>1.013E-3</v>
      </c>
      <c r="AF272" s="1">
        <v>1.3948754185282128</v>
      </c>
      <c r="AG272" s="1">
        <v>1.2373707358527355</v>
      </c>
      <c r="AH272" s="1">
        <v>999.53553864771322</v>
      </c>
      <c r="AI272" s="1">
        <v>2.4500000000000002</v>
      </c>
      <c r="AJ272" s="1">
        <v>28.356481481481481</v>
      </c>
      <c r="AK272" s="1">
        <v>6.7000000000000004E-2</v>
      </c>
      <c r="AL272" s="1">
        <v>200</v>
      </c>
      <c r="AM272" s="1">
        <v>30</v>
      </c>
      <c r="AN272" s="1">
        <f>((AA272*(AB272-AC272))/((AA272+(AK272*(1+(AL272/AM272))))*AH272*AI272))</f>
        <v>7.5994103094832266E-4</v>
      </c>
      <c r="AO272" s="1">
        <f>((86400*AD272*AE272*(AF272-AG272))/AM272)/((AA272+(AK272*(1+(AL272/AM272))))*AH272*AI272)</f>
        <v>3.5500197127068007E-4</v>
      </c>
      <c r="AP272" s="1">
        <f>AN272+AO272</f>
        <v>1.1149430022190027E-3</v>
      </c>
      <c r="AQ272" s="1">
        <f>AP272*Z272</f>
        <v>9046.6475200049881</v>
      </c>
      <c r="AR272" s="1">
        <v>388000</v>
      </c>
      <c r="AS272" s="1">
        <v>100</v>
      </c>
      <c r="AT272" s="1">
        <v>5</v>
      </c>
      <c r="AU272" s="1">
        <f>((AA272*(AB272-AC272))/((AA272+(AK272*(1+(AS272/AT272))))*AH272*AI272))</f>
        <v>3.0945619066044289E-4</v>
      </c>
      <c r="AV272" s="1">
        <f>((86400*AD272*AE272*(AF272-AG272))/AT272)/((AA272+(AK272*(1+(AS272/AT272))))*AH272*AI272)</f>
        <v>8.6736380770978372E-4</v>
      </c>
      <c r="AW272" s="1">
        <f>AU272+AV272</f>
        <v>1.1768199983702267E-3</v>
      </c>
      <c r="AX272" s="1">
        <f>AW272*AR272</f>
        <v>456.60615936764799</v>
      </c>
      <c r="AY272" s="1">
        <v>392000</v>
      </c>
      <c r="AZ272" s="1">
        <v>4.0000000000000002E-4</v>
      </c>
      <c r="BA272" s="1">
        <v>0.1</v>
      </c>
      <c r="BB272" s="1">
        <f>AY272*AZ272*BA272</f>
        <v>15.680000000000001</v>
      </c>
      <c r="BC272" s="1">
        <v>30000</v>
      </c>
      <c r="BD272" s="1">
        <f>BC272*W272/E272</f>
        <v>42.085403724840766</v>
      </c>
      <c r="BE272" s="1">
        <f>9325000-E272</f>
        <v>8974536.432457773</v>
      </c>
      <c r="BF272" s="1">
        <f>AZ272*BE272</f>
        <v>3589.8145729831094</v>
      </c>
      <c r="BG272" s="1">
        <f>AVERAGE(BF270:BF272)</f>
        <v>52062.192058494002</v>
      </c>
      <c r="BH272" s="1">
        <f>IF((BD272+BB272+AX272+AQ272)&lt;BG272,BD272+BB272+AX272+AQ272,BG272)</f>
        <v>9561.0190830974771</v>
      </c>
      <c r="BI272" s="11">
        <v>27969.977700000007</v>
      </c>
      <c r="BJ272" s="1">
        <v>45229.265667321604</v>
      </c>
      <c r="BK272" s="1">
        <v>20210.426293129414</v>
      </c>
    </row>
    <row r="273" spans="1:63">
      <c r="A273" s="8">
        <v>40085</v>
      </c>
      <c r="B273" s="7" t="s">
        <v>329</v>
      </c>
      <c r="C273" s="1">
        <v>22.200824928359683</v>
      </c>
      <c r="D273" s="1">
        <f>1*C273-19.06222222</f>
        <v>3.1386027083596844</v>
      </c>
      <c r="E273" s="1">
        <f>-9018.7*D273^3 + 50694*D273^2 + 41936*D273-0.0000001</f>
        <v>352159.61206072697</v>
      </c>
      <c r="F273" s="1">
        <f>C273-C274</f>
        <v>-8.0786956482512551E-3</v>
      </c>
      <c r="G273" s="1">
        <f>-2254.7*D273^4 + 16898*D273^3 + 20968*D273^2 + 0.8449*D273-0.0000003</f>
        <v>510210.95578165352</v>
      </c>
      <c r="H273" s="1">
        <f>G273-G272</f>
        <v>6322.5274452382582</v>
      </c>
      <c r="I273" s="1">
        <v>1003.7666666666667</v>
      </c>
      <c r="J273" s="9">
        <v>1.2999999999999999E-3</v>
      </c>
      <c r="K273" s="1">
        <v>1.1679999999999999</v>
      </c>
      <c r="L273" s="9">
        <v>2453000</v>
      </c>
      <c r="M273" s="1">
        <v>2.9041666666666668</v>
      </c>
      <c r="N273" s="1">
        <v>12.044828206489221</v>
      </c>
      <c r="O273" s="10">
        <v>11.491666666666665</v>
      </c>
      <c r="P273" s="1">
        <f>AVERAGE(Q273:Q274)</f>
        <v>16.605775000000001</v>
      </c>
      <c r="Q273" s="1">
        <f>1.158*O273+2.676</f>
        <v>15.983349999999998</v>
      </c>
      <c r="R273" s="1">
        <f>EXP(2.3026*(((7.5*P273)/(P273+237.3)+0.7858)))</f>
        <v>18.893752703038984</v>
      </c>
      <c r="S273" s="1">
        <f>((0.622/I273)*J273*K273*L273*M273*(N273-R273))</f>
        <v>-45.90767236082521</v>
      </c>
      <c r="T273" s="1">
        <f>IF(S273&lt;0,S273,0)</f>
        <v>-45.90767236082521</v>
      </c>
      <c r="U273" s="9">
        <v>2258000</v>
      </c>
      <c r="V273" s="1">
        <f>(-T273)*E273/U273</f>
        <v>7.1597998623556967</v>
      </c>
      <c r="W273" s="1">
        <f>V273*3600*24/1000</f>
        <v>618.60670810753209</v>
      </c>
      <c r="X273" s="1">
        <v>1.5800000000000002E-2</v>
      </c>
      <c r="Y273" s="1">
        <f>X273*E273</f>
        <v>5564.1218705594865</v>
      </c>
      <c r="Z273" s="1">
        <v>8114000</v>
      </c>
      <c r="AA273" s="1">
        <v>0.1</v>
      </c>
      <c r="AB273" s="1">
        <v>13</v>
      </c>
      <c r="AC273" s="1">
        <v>-0.27056333333333316</v>
      </c>
      <c r="AD273" s="1">
        <v>1.161</v>
      </c>
      <c r="AE273" s="1">
        <v>1.013E-3</v>
      </c>
      <c r="AF273" s="1">
        <v>1.3562373039623232</v>
      </c>
      <c r="AG273" s="1">
        <v>1.2042257061432129</v>
      </c>
      <c r="AH273" s="1">
        <v>999.58235725295185</v>
      </c>
      <c r="AI273" s="1">
        <v>2.4500000000000002</v>
      </c>
      <c r="AJ273" s="1">
        <v>28.356481481481481</v>
      </c>
      <c r="AK273" s="1">
        <v>6.7000000000000004E-2</v>
      </c>
      <c r="AL273" s="1">
        <v>200</v>
      </c>
      <c r="AM273" s="1">
        <v>30</v>
      </c>
      <c r="AN273" s="1">
        <f>((AA273*(AB273-AC273))/((AA273+(AK273*(1+(AL273/AM273))))*AH273*AI273))</f>
        <v>8.8302329059517632E-4</v>
      </c>
      <c r="AO273" s="1">
        <f>((86400*AD273*AE273*(AF273-AG273))/AM273)/((AA273+(AK273*(1+(AL273/AM273))))*AH273*AI273)</f>
        <v>3.4260498399663888E-4</v>
      </c>
      <c r="AP273" s="1">
        <f>AN273+AO273</f>
        <v>1.2256282745918153E-3</v>
      </c>
      <c r="AQ273" s="1">
        <f>AP273*Z273</f>
        <v>9944.7478200379901</v>
      </c>
      <c r="AR273" s="1">
        <v>388000</v>
      </c>
      <c r="AS273" s="1">
        <v>100</v>
      </c>
      <c r="AT273" s="1">
        <v>5</v>
      </c>
      <c r="AU273" s="1">
        <f>((AA273*(AB273-AC273))/((AA273+(AK273*(1+(AS273/AT273))))*AH273*AI273))</f>
        <v>3.5957661534742749E-4</v>
      </c>
      <c r="AV273" s="1">
        <f>((86400*AD273*AE273*(AF273-AG273))/AT273)/((AA273+(AK273*(1+(AS273/AT273))))*AH273*AI273)</f>
        <v>8.3707468551799896E-4</v>
      </c>
      <c r="AW273" s="1">
        <f>AU273+AV273</f>
        <v>1.1966513008654265E-3</v>
      </c>
      <c r="AX273" s="1">
        <f>AW273*AR273</f>
        <v>464.30070473578547</v>
      </c>
      <c r="AY273" s="1">
        <v>392000</v>
      </c>
      <c r="AZ273" s="1">
        <v>1.5800000000000002E-2</v>
      </c>
      <c r="BA273" s="1">
        <v>0.1</v>
      </c>
      <c r="BB273" s="1">
        <f>AY273*AZ273*BA273</f>
        <v>619.36000000000013</v>
      </c>
      <c r="BC273" s="1">
        <v>30000</v>
      </c>
      <c r="BD273" s="1">
        <f>BC273*W273/E273</f>
        <v>52.698266943870202</v>
      </c>
      <c r="BE273" s="1">
        <f>9325000-E273</f>
        <v>8972840.3879392724</v>
      </c>
      <c r="BF273" s="1">
        <f>AZ273*BE273</f>
        <v>141770.87812944051</v>
      </c>
      <c r="BG273" s="1">
        <f>AVERAGE(BF271:BF273)</f>
        <v>51445.311763719605</v>
      </c>
      <c r="BH273" s="1">
        <f>IF((BD273+BB273+AX273+AQ273)&lt;BG273,BD273+BB273+AX273+AQ273,BG273)</f>
        <v>11081.106791717646</v>
      </c>
      <c r="BI273" s="11">
        <v>28323.854099999986</v>
      </c>
      <c r="BJ273" s="1">
        <v>48869.1047174384</v>
      </c>
      <c r="BK273" s="1">
        <v>21922.262900224716</v>
      </c>
    </row>
    <row r="274" spans="1:63">
      <c r="A274" s="8">
        <v>40086</v>
      </c>
      <c r="B274" s="7" t="s">
        <v>330</v>
      </c>
      <c r="C274" s="1">
        <v>22.208903624007934</v>
      </c>
      <c r="D274" s="1">
        <f>1*C274-19.06222222</f>
        <v>3.1466814040079356</v>
      </c>
      <c r="E274" s="1">
        <f>-9018.7*D274^3 + 50694*D274^2 + 41936*D274-0.0000001</f>
        <v>352913.76327073411</v>
      </c>
      <c r="F274" s="1">
        <f>C274-C275</f>
        <v>2.5037204365077059E-3</v>
      </c>
      <c r="G274" s="1">
        <f>-2254.7*D274^4 + 16898*D274^3 + 20968*D274^2 + 0.8449*D274-0.0000003</f>
        <v>513058.97715477762</v>
      </c>
      <c r="H274" s="1">
        <f>G274-G273</f>
        <v>2848.0213731240947</v>
      </c>
      <c r="I274" s="1">
        <v>998.01666666666677</v>
      </c>
      <c r="J274" s="9">
        <v>1.2999999999999999E-3</v>
      </c>
      <c r="K274" s="1">
        <v>1.1679999999999999</v>
      </c>
      <c r="L274" s="9">
        <v>2453000</v>
      </c>
      <c r="M274" s="1">
        <v>4.6958333333333337</v>
      </c>
      <c r="N274" s="1">
        <v>12.686841915417352</v>
      </c>
      <c r="O274" s="10">
        <v>12.566666666666668</v>
      </c>
      <c r="P274" s="1">
        <f>AVERAGE(Q274:Q275)</f>
        <v>17.233024999999998</v>
      </c>
      <c r="Q274" s="1">
        <f>1.158*O274+2.676</f>
        <v>17.228200000000001</v>
      </c>
      <c r="R274" s="1">
        <f>EXP(2.3026*(((7.5*P274)/(P274+237.3)+0.7858)))</f>
        <v>19.660381564545386</v>
      </c>
      <c r="S274" s="1">
        <f>((0.622/I274)*J274*K274*L274*M274*(N274-R274))</f>
        <v>-76.015522118513431</v>
      </c>
      <c r="T274" s="1">
        <f>IF(S274&lt;0,S274,0)</f>
        <v>-76.015522118513431</v>
      </c>
      <c r="U274" s="9">
        <v>2258000</v>
      </c>
      <c r="V274" s="1">
        <f>(-T274)*E274/U274</f>
        <v>11.880834356879674</v>
      </c>
      <c r="W274" s="1">
        <f>V274*3600*24/1000</f>
        <v>1026.5040884344039</v>
      </c>
      <c r="X274" s="1">
        <v>1.7000000000000001E-2</v>
      </c>
      <c r="Y274" s="1">
        <f>X274*E274</f>
        <v>5999.5339756024805</v>
      </c>
      <c r="Z274" s="1">
        <v>8114000</v>
      </c>
      <c r="AA274" s="1">
        <v>0.1</v>
      </c>
      <c r="AB274" s="1">
        <v>15.4</v>
      </c>
      <c r="AC274" s="1">
        <v>0.36005333333333339</v>
      </c>
      <c r="AD274" s="1">
        <v>1.161</v>
      </c>
      <c r="AE274" s="1">
        <v>1.013E-3</v>
      </c>
      <c r="AF274" s="1">
        <v>1.4558397243222301</v>
      </c>
      <c r="AG274" s="1">
        <v>1.268400359815743</v>
      </c>
      <c r="AH274" s="1">
        <v>999.45949507419505</v>
      </c>
      <c r="AI274" s="1">
        <v>2.4500000000000002</v>
      </c>
      <c r="AJ274" s="1">
        <v>28.356481481481481</v>
      </c>
      <c r="AK274" s="1">
        <v>6.7000000000000004E-2</v>
      </c>
      <c r="AL274" s="1">
        <v>200</v>
      </c>
      <c r="AM274" s="1">
        <v>30</v>
      </c>
      <c r="AN274" s="1">
        <f>((AA274*(AB274-AC274))/((AA274+(AK274*(1+(AL274/AM274))))*AH274*AI274))</f>
        <v>1.0008810802572177E-3</v>
      </c>
      <c r="AO274" s="1">
        <f>((86400*AD274*AE274*(AF274-AG274))/AM274)/((AA274+(AK274*(1+(AL274/AM274))))*AH274*AI274)</f>
        <v>4.2250430616511581E-4</v>
      </c>
      <c r="AP274" s="1">
        <f>AN274+AO274</f>
        <v>1.4233853864223335E-3</v>
      </c>
      <c r="AQ274" s="1">
        <f>AP274*Z274</f>
        <v>11549.349025430814</v>
      </c>
      <c r="AR274" s="1">
        <v>388000</v>
      </c>
      <c r="AS274" s="1">
        <v>100</v>
      </c>
      <c r="AT274" s="1">
        <v>5</v>
      </c>
      <c r="AU274" s="1">
        <f>((AA274*(AB274-AC274))/((AA274+(AK274*(1+(AS274/AT274))))*AH274*AI274))</f>
        <v>4.0756957946329081E-4</v>
      </c>
      <c r="AV274" s="1">
        <f>((86400*AD274*AE274*(AF274-AG274))/AT274)/((AA274+(AK274*(1+(AS274/AT274))))*AH274*AI274)</f>
        <v>1.032289884074291E-3</v>
      </c>
      <c r="AW274" s="1">
        <f>AU274+AV274</f>
        <v>1.4398594635375819E-3</v>
      </c>
      <c r="AX274" s="1">
        <f>AW274*AR274</f>
        <v>558.66547185258185</v>
      </c>
      <c r="AY274" s="1">
        <v>392000</v>
      </c>
      <c r="AZ274" s="1">
        <v>1.7000000000000001E-2</v>
      </c>
      <c r="BA274" s="1">
        <v>0.1</v>
      </c>
      <c r="BB274" s="1">
        <f>AY274*AZ274*BA274</f>
        <v>666.40000000000009</v>
      </c>
      <c r="BC274" s="1">
        <v>30000</v>
      </c>
      <c r="BD274" s="1">
        <f>BC274*W274/E274</f>
        <v>87.259625035955196</v>
      </c>
      <c r="BE274" s="1">
        <f>9325000-E274</f>
        <v>8972086.2367292661</v>
      </c>
      <c r="BF274" s="1">
        <f>AZ274*BE274</f>
        <v>152525.46602439752</v>
      </c>
      <c r="BG274" s="1">
        <f>AVERAGE(BF272:BF274)</f>
        <v>99295.386242273715</v>
      </c>
      <c r="BH274" s="1">
        <f>IF((BD274+BB274+AX274+AQ274)&lt;BG274,BD274+BB274+AX274+AQ274,BG274)</f>
        <v>12861.674122319351</v>
      </c>
      <c r="BI274" s="11">
        <v>33366.777299999987</v>
      </c>
      <c r="BJ274" s="1">
        <v>58453.784168164624</v>
      </c>
      <c r="BK274" s="1">
        <v>22961.998354120664</v>
      </c>
    </row>
    <row r="275" spans="1:63">
      <c r="A275" s="8">
        <v>40087</v>
      </c>
      <c r="B275" s="7" t="s">
        <v>331</v>
      </c>
      <c r="C275" s="1">
        <v>22.206399903571427</v>
      </c>
      <c r="D275" s="1">
        <f>1*C275-19.06222222</f>
        <v>3.1441776835714279</v>
      </c>
      <c r="E275" s="1">
        <f>-9018.7*D275^3 + 50694*D275^2 + 41936*D275-0.0000001</f>
        <v>352680.51885570219</v>
      </c>
      <c r="F275" s="1">
        <f>C275-C276</f>
        <v>3.1297848845603937E-3</v>
      </c>
      <c r="G275" s="1">
        <f>-2254.7*D275^4 + 16898*D275^3 + 20968*D275^2 + 0.8449*D275-0.0000003</f>
        <v>512175.67732893955</v>
      </c>
      <c r="H275" s="1">
        <f>G275-G274</f>
        <v>-883.2998258380685</v>
      </c>
      <c r="I275" s="1">
        <v>1004.4583333333334</v>
      </c>
      <c r="J275" s="9">
        <v>1.2999999999999999E-3</v>
      </c>
      <c r="K275" s="1">
        <v>1.1679999999999999</v>
      </c>
      <c r="L275" s="9">
        <v>2453000</v>
      </c>
      <c r="M275" s="1">
        <v>4.8666666666666671</v>
      </c>
      <c r="N275" s="1">
        <v>11.157903236476162</v>
      </c>
      <c r="O275" s="10">
        <v>12.574999999999998</v>
      </c>
      <c r="P275" s="1">
        <f>AVERAGE(Q275:Q276)</f>
        <v>17.826499999999996</v>
      </c>
      <c r="Q275" s="1">
        <f>1.158*O275+2.676</f>
        <v>17.237849999999995</v>
      </c>
      <c r="R275" s="1">
        <f>EXP(2.3026*(((7.5*P275)/(P275+237.3)+0.7858)))</f>
        <v>20.410673435990901</v>
      </c>
      <c r="S275" s="1">
        <f>((0.622/I275)*J275*K275*L275*M275*(N275-R275))</f>
        <v>-103.85934494131051</v>
      </c>
      <c r="T275" s="1">
        <f>IF(S275&lt;0,S275,0)</f>
        <v>-103.85934494131051</v>
      </c>
      <c r="U275" s="9">
        <v>2258000</v>
      </c>
      <c r="V275" s="1">
        <f>(-T275)*E275/U275</f>
        <v>16.22195202033425</v>
      </c>
      <c r="W275" s="1">
        <f>V275*3600*24/1000</f>
        <v>1401.576654556879</v>
      </c>
      <c r="X275" s="1">
        <v>6.0000000000000001E-3</v>
      </c>
      <c r="Y275" s="1">
        <f>X275*E275</f>
        <v>2116.0831131342134</v>
      </c>
      <c r="Z275" s="1">
        <v>8114000</v>
      </c>
      <c r="AA275" s="1">
        <v>0.1</v>
      </c>
      <c r="AB275" s="1">
        <v>13.58</v>
      </c>
      <c r="AC275" s="1">
        <v>0.21979999999999958</v>
      </c>
      <c r="AD275" s="1">
        <v>1.161</v>
      </c>
      <c r="AE275" s="1">
        <v>1.013E-3</v>
      </c>
      <c r="AF275" s="1">
        <v>1.4566362688295242</v>
      </c>
      <c r="AG275" s="1">
        <v>1.1155406092119438</v>
      </c>
      <c r="AH275" s="1">
        <v>999.4584856304291</v>
      </c>
      <c r="AI275" s="1">
        <v>2.4500000000000002</v>
      </c>
      <c r="AJ275" s="1">
        <v>28.356481481481481</v>
      </c>
      <c r="AK275" s="1">
        <v>6.7000000000000004E-2</v>
      </c>
      <c r="AL275" s="1">
        <v>200</v>
      </c>
      <c r="AM275" s="1">
        <v>30</v>
      </c>
      <c r="AN275" s="1">
        <f>((AA275*(AB275-AC275))/((AA275+(AK275*(1+(AL275/AM275))))*AH275*AI275))</f>
        <v>8.8909789445302428E-4</v>
      </c>
      <c r="AO275" s="1">
        <f>((86400*AD275*AE275*(AF275-AG275))/AM275)/((AA275+(AK275*(1+(AL275/AM275))))*AH275*AI275)</f>
        <v>7.6885947056152062E-4</v>
      </c>
      <c r="AP275" s="1">
        <f>AN275+AO275</f>
        <v>1.6579573650145449E-3</v>
      </c>
      <c r="AQ275" s="1">
        <f>AP275*Z275</f>
        <v>13452.666059728017</v>
      </c>
      <c r="AR275" s="1">
        <v>388000</v>
      </c>
      <c r="AS275" s="1">
        <v>100</v>
      </c>
      <c r="AT275" s="1">
        <v>5</v>
      </c>
      <c r="AU275" s="1">
        <f>((AA275*(AB275-AC275))/((AA275+(AK275*(1+(AS275/AT275))))*AH275*AI275))</f>
        <v>3.6205025960805526E-4</v>
      </c>
      <c r="AV275" s="1">
        <f>((86400*AD275*AE275*(AF275-AG275))/AT275)/((AA275+(AK275*(1+(AS275/AT275))))*AH275*AI275)</f>
        <v>1.8785272532233039E-3</v>
      </c>
      <c r="AW275" s="1">
        <f>AU275+AV275</f>
        <v>2.2405775128313591E-3</v>
      </c>
      <c r="AX275" s="1">
        <f>AW275*AR275</f>
        <v>869.34407497856728</v>
      </c>
      <c r="AY275" s="1">
        <v>392000</v>
      </c>
      <c r="AZ275" s="1">
        <v>6.0000000000000001E-3</v>
      </c>
      <c r="BA275" s="1">
        <v>0.1</v>
      </c>
      <c r="BB275" s="1">
        <f>AY275*AZ275*BA275</f>
        <v>235.20000000000002</v>
      </c>
      <c r="BC275" s="1">
        <v>30000</v>
      </c>
      <c r="BD275" s="1">
        <f>BC275*W275/E275</f>
        <v>119.22206469790822</v>
      </c>
      <c r="BE275" s="1">
        <f>9325000-E275</f>
        <v>8972319.4811442979</v>
      </c>
      <c r="BF275" s="1">
        <f>AZ275*BE275</f>
        <v>53833.916886865787</v>
      </c>
      <c r="BG275" s="1">
        <f>AVERAGE(BF273:BF275)</f>
        <v>116043.42034690127</v>
      </c>
      <c r="BH275" s="1">
        <f>IF((BD275+BB275+AX275+AQ275)&lt;BG275,BD275+BB275+AX275+AQ275,BG275)</f>
        <v>14676.432199404493</v>
      </c>
      <c r="BI275" s="11">
        <v>25207.388999999996</v>
      </c>
      <c r="BJ275" s="1">
        <v>49209.70839638717</v>
      </c>
      <c r="BK275" s="1">
        <v>22404.513111971766</v>
      </c>
    </row>
    <row r="276" spans="1:63">
      <c r="A276" s="8">
        <v>40088</v>
      </c>
      <c r="B276" s="7" t="s">
        <v>332</v>
      </c>
      <c r="C276" s="1">
        <v>22.203270118686866</v>
      </c>
      <c r="D276" s="1">
        <f>1*C276-19.06222222</f>
        <v>3.1410478986868675</v>
      </c>
      <c r="E276" s="1">
        <f>-9018.7*D276^3 + 50694*D276^2 + 41936*D276-0.0000001</f>
        <v>352388.34482998634</v>
      </c>
      <c r="F276" s="1">
        <f>C276-C277</f>
        <v>5.1457809974699842E-3</v>
      </c>
      <c r="G276" s="1">
        <f>-2254.7*D276^4 + 16898*D276^3 + 20968*D276^2 + 0.8449*D276-0.0000003</f>
        <v>511072.32728684251</v>
      </c>
      <c r="H276" s="1">
        <f>G276-G275</f>
        <v>-1103.3500420970377</v>
      </c>
      <c r="I276" s="1">
        <v>1008.3499999999999</v>
      </c>
      <c r="J276" s="9">
        <v>1.2999999999999999E-3</v>
      </c>
      <c r="K276" s="1">
        <v>1.1679999999999999</v>
      </c>
      <c r="L276" s="9">
        <v>2453000</v>
      </c>
      <c r="M276" s="1">
        <v>4.1833333333333327</v>
      </c>
      <c r="N276" s="1">
        <v>12.404872741751745</v>
      </c>
      <c r="O276" s="10">
        <v>13.591666666666667</v>
      </c>
      <c r="P276" s="1">
        <f>AVERAGE(Q276:Q277)</f>
        <v>19.134074999999999</v>
      </c>
      <c r="Q276" s="1">
        <f>1.158*O276+2.676</f>
        <v>18.415149999999997</v>
      </c>
      <c r="R276" s="1">
        <f>EXP(2.3026*(((7.5*P276)/(P276+237.3)+0.7858)))</f>
        <v>22.152789438479992</v>
      </c>
      <c r="S276" s="1">
        <f>((0.622/I276)*J276*K276*L276*M276*(N276-R276))</f>
        <v>-93.690834153700237</v>
      </c>
      <c r="T276" s="1">
        <f>IF(S276&lt;0,S276,0)</f>
        <v>-93.690834153700237</v>
      </c>
      <c r="U276" s="9">
        <v>2258000</v>
      </c>
      <c r="V276" s="1">
        <f>(-T276)*E276/U276</f>
        <v>14.621593433641799</v>
      </c>
      <c r="W276" s="1">
        <f>V276*3600*24/1000</f>
        <v>1263.3056726666514</v>
      </c>
      <c r="X276" s="1">
        <v>0</v>
      </c>
      <c r="Y276" s="1">
        <f>X276*E276</f>
        <v>0</v>
      </c>
      <c r="Z276" s="1">
        <v>8114000</v>
      </c>
      <c r="AA276" s="1">
        <v>0.1</v>
      </c>
      <c r="AB276" s="1">
        <v>15.3</v>
      </c>
      <c r="AC276" s="1">
        <v>0.52019333333333373</v>
      </c>
      <c r="AD276" s="1">
        <v>1.161</v>
      </c>
      <c r="AE276" s="1">
        <v>1.013E-3</v>
      </c>
      <c r="AF276" s="1">
        <v>1.5567335408218406</v>
      </c>
      <c r="AG276" s="1">
        <v>1.240197720854733</v>
      </c>
      <c r="AH276" s="1">
        <v>999.32886772126255</v>
      </c>
      <c r="AI276" s="1">
        <v>2.4500000000000002</v>
      </c>
      <c r="AJ276" s="1">
        <v>28.356481481481481</v>
      </c>
      <c r="AK276" s="1">
        <v>6.7000000000000004E-2</v>
      </c>
      <c r="AL276" s="1">
        <v>200</v>
      </c>
      <c r="AM276" s="1">
        <v>30</v>
      </c>
      <c r="AN276" s="1">
        <f>((AA276*(AB276-AC276))/((AA276+(AK276*(1+(AL276/AM276))))*AH276*AI276))</f>
        <v>9.8369780400384675E-4</v>
      </c>
      <c r="AO276" s="1">
        <f>((86400*AD276*AE276*(AF276-AG276))/AM276)/((AA276+(AK276*(1+(AL276/AM276))))*AH276*AI276)</f>
        <v>7.135919868490715E-4</v>
      </c>
      <c r="AP276" s="1">
        <f>AN276+AO276</f>
        <v>1.6972897908529181E-3</v>
      </c>
      <c r="AQ276" s="1">
        <f>AP276*Z276</f>
        <v>13771.809362980577</v>
      </c>
      <c r="AR276" s="1">
        <v>388000</v>
      </c>
      <c r="AS276" s="1">
        <v>100</v>
      </c>
      <c r="AT276" s="1">
        <v>5</v>
      </c>
      <c r="AU276" s="1">
        <f>((AA276*(AB276-AC276))/((AA276+(AK276*(1+(AS276/AT276))))*AH276*AI276))</f>
        <v>4.0057236389539523E-4</v>
      </c>
      <c r="AV276" s="1">
        <f>((86400*AD276*AE276*(AF276-AG276))/AT276)/((AA276+(AK276*(1+(AS276/AT276))))*AH276*AI276)</f>
        <v>1.7434941576498215E-3</v>
      </c>
      <c r="AW276" s="1">
        <f>AU276+AV276</f>
        <v>2.1440665215452168E-3</v>
      </c>
      <c r="AX276" s="1">
        <f>AW276*AR276</f>
        <v>831.89781035954411</v>
      </c>
      <c r="AY276" s="1">
        <v>392000</v>
      </c>
      <c r="AZ276" s="1">
        <v>0</v>
      </c>
      <c r="BA276" s="1">
        <v>0.1</v>
      </c>
      <c r="BB276" s="1">
        <f>AY276*AZ276*BA276</f>
        <v>0</v>
      </c>
      <c r="BC276" s="1">
        <v>30000</v>
      </c>
      <c r="BD276" s="1">
        <f>BC276*W276/E276</f>
        <v>107.54944292577106</v>
      </c>
      <c r="BE276" s="1">
        <f>9325000-E276</f>
        <v>8972611.6551700141</v>
      </c>
      <c r="BF276" s="1">
        <f>AZ276*BE276</f>
        <v>0</v>
      </c>
      <c r="BG276" s="1">
        <f>AVERAGE(BF274:BF276)</f>
        <v>68786.460970421103</v>
      </c>
      <c r="BH276" s="1">
        <f>IF((BD276+BB276+AX276+AQ276)&lt;BG276,BD276+BB276+AX276+AQ276,BG276)</f>
        <v>14711.256616265891</v>
      </c>
      <c r="BI276" s="11">
        <v>15000.385500000002</v>
      </c>
      <c r="BJ276" s="1">
        <v>35473.601326848308</v>
      </c>
      <c r="BK276" s="1">
        <v>20633.17145741792</v>
      </c>
    </row>
    <row r="277" spans="1:63">
      <c r="A277" s="8">
        <v>40089</v>
      </c>
      <c r="B277" s="7" t="s">
        <v>333</v>
      </c>
      <c r="C277" s="1">
        <v>22.198124337689396</v>
      </c>
      <c r="D277" s="1">
        <f>1*C277-19.06222222</f>
        <v>3.1359021176893975</v>
      </c>
      <c r="E277" s="1">
        <f>-9018.7*D277^3 + 50694*D277^2 + 41936*D277-0.0000001</f>
        <v>351906.51256203005</v>
      </c>
      <c r="F277" s="1">
        <f>C277-C278</f>
        <v>7.0699285624122865E-3</v>
      </c>
      <c r="G277" s="1">
        <f>-2254.7*D277^4 + 16898*D277^3 + 20968*D277^2 + 0.8449*D277-0.0000003</f>
        <v>509260.26452285732</v>
      </c>
      <c r="H277" s="1">
        <f>G277-G276</f>
        <v>-1812.0627639851882</v>
      </c>
      <c r="I277" s="1">
        <v>1008.0458333333332</v>
      </c>
      <c r="J277" s="9">
        <v>1.2999999999999999E-3</v>
      </c>
      <c r="K277" s="1">
        <v>1.1679999999999999</v>
      </c>
      <c r="L277" s="9">
        <v>2453000</v>
      </c>
      <c r="M277" s="1">
        <v>3.4166666666666674</v>
      </c>
      <c r="N277" s="1">
        <v>14.034766555540616</v>
      </c>
      <c r="O277" s="10">
        <v>14.833333333333334</v>
      </c>
      <c r="P277" s="1">
        <f>AVERAGE(Q277:Q278)</f>
        <v>17.517699999999998</v>
      </c>
      <c r="Q277" s="1">
        <f>1.158*O277+2.676</f>
        <v>19.853000000000002</v>
      </c>
      <c r="R277" s="1">
        <f>EXP(2.3026*(((7.5*P277)/(P277+237.3)+0.7858)))</f>
        <v>20.01720771467512</v>
      </c>
      <c r="S277" s="1">
        <f>((0.622/I277)*J277*K277*L277*M277*(N277-R277))</f>
        <v>-46.975876871049728</v>
      </c>
      <c r="T277" s="1">
        <f>IF(S277&lt;0,S277,0)</f>
        <v>-46.975876871049728</v>
      </c>
      <c r="U277" s="9">
        <v>2258000</v>
      </c>
      <c r="V277" s="1">
        <f>(-T277)*E277/U277</f>
        <v>7.3211324199443926</v>
      </c>
      <c r="W277" s="1">
        <f>V277*3600*24/1000</f>
        <v>632.54584108319557</v>
      </c>
      <c r="X277" s="1">
        <v>2.3999999999999998E-3</v>
      </c>
      <c r="Y277" s="1">
        <f>X277*E277</f>
        <v>844.57563014887205</v>
      </c>
      <c r="Z277" s="1">
        <v>8114000</v>
      </c>
      <c r="AA277" s="1">
        <v>0.1</v>
      </c>
      <c r="AB277" s="1">
        <v>4.4000000000000004</v>
      </c>
      <c r="AC277" s="1">
        <v>0.72429333333333346</v>
      </c>
      <c r="AD277" s="1">
        <v>1.161</v>
      </c>
      <c r="AE277" s="1">
        <v>1.013E-3</v>
      </c>
      <c r="AF277" s="1">
        <v>1.6871335290593283</v>
      </c>
      <c r="AG277" s="1">
        <v>1.4031327183343414</v>
      </c>
      <c r="AH277" s="1">
        <v>999.15349023502256</v>
      </c>
      <c r="AI277" s="1">
        <v>2.4500000000000002</v>
      </c>
      <c r="AJ277" s="1">
        <v>28.356481481481481</v>
      </c>
      <c r="AK277" s="1">
        <v>6.7000000000000004E-2</v>
      </c>
      <c r="AL277" s="1">
        <v>200</v>
      </c>
      <c r="AM277" s="1">
        <v>30</v>
      </c>
      <c r="AN277" s="1">
        <f>((AA277*(AB277-AC277))/((AA277+(AK277*(1+(AL277/AM277))))*AH277*AI277))</f>
        <v>2.4468650518805034E-4</v>
      </c>
      <c r="AO277" s="1">
        <f>((86400*AD277*AE277*(AF277-AG277))/AM277)/((AA277+(AK277*(1+(AL277/AM277))))*AH277*AI277)</f>
        <v>6.4035809612294299E-4</v>
      </c>
      <c r="AP277" s="1">
        <f>AN277+AO277</f>
        <v>8.8504460131099338E-4</v>
      </c>
      <c r="AQ277" s="1">
        <f>AP277*Z277</f>
        <v>7181.2518950374006</v>
      </c>
      <c r="AR277" s="1">
        <v>388000</v>
      </c>
      <c r="AS277" s="1">
        <v>100</v>
      </c>
      <c r="AT277" s="1">
        <v>5</v>
      </c>
      <c r="AU277" s="1">
        <f>((AA277*(AB277-AC277))/((AA277+(AK277*(1+(AS277/AT277))))*AH277*AI277))</f>
        <v>9.9638986076354939E-5</v>
      </c>
      <c r="AV277" s="1">
        <f>((86400*AD277*AE277*(AF277-AG277))/AT277)/((AA277+(AK277*(1+(AS277/AT277))))*AH277*AI277)</f>
        <v>1.5645643728763611E-3</v>
      </c>
      <c r="AW277" s="1">
        <f>AU277+AV277</f>
        <v>1.664203358952716E-3</v>
      </c>
      <c r="AX277" s="1">
        <f>AW277*AR277</f>
        <v>645.7109032736538</v>
      </c>
      <c r="AY277" s="1">
        <v>392000</v>
      </c>
      <c r="AZ277" s="1">
        <v>2.3999999999999998E-3</v>
      </c>
      <c r="BA277" s="1">
        <v>0.1</v>
      </c>
      <c r="BB277" s="1">
        <f>AY277*AZ277*BA277</f>
        <v>94.08</v>
      </c>
      <c r="BC277" s="1">
        <v>30000</v>
      </c>
      <c r="BD277" s="1">
        <f>BC277*W277/E277</f>
        <v>53.924478675713424</v>
      </c>
      <c r="BE277" s="1">
        <f>9325000-E277</f>
        <v>8973093.4874379691</v>
      </c>
      <c r="BF277" s="1">
        <f>AZ277*BE277</f>
        <v>21535.424369851124</v>
      </c>
      <c r="BG277" s="1">
        <f>AVERAGE(BF275:BF277)</f>
        <v>25123.113752238973</v>
      </c>
      <c r="BH277" s="1">
        <f>IF((BD277+BB277+AX277+AQ277)&lt;BG277,BD277+BB277+AX277+AQ277,BG277)</f>
        <v>7974.9672769867675</v>
      </c>
      <c r="BI277" s="11">
        <v>12109.074300000002</v>
      </c>
      <c r="BJ277" s="1">
        <v>34944.893128717391</v>
      </c>
      <c r="BK277" s="1">
        <v>20811.726275666522</v>
      </c>
    </row>
    <row r="278" spans="1:63">
      <c r="A278" s="8">
        <v>40090</v>
      </c>
      <c r="B278" s="7" t="s">
        <v>334</v>
      </c>
      <c r="C278" s="1">
        <v>22.191054409126984</v>
      </c>
      <c r="D278" s="1">
        <f>1*C278-19.06222222</f>
        <v>3.1288321891269852</v>
      </c>
      <c r="E278" s="1">
        <f>-9018.7*D278^3 + 50694*D278^2 + 41936*D278-0.0000001</f>
        <v>351241.56214613671</v>
      </c>
      <c r="F278" s="1">
        <f>C278-C279</f>
        <v>-3.2643313789677109E-2</v>
      </c>
      <c r="G278" s="1">
        <f>-2254.7*D278^4 + 16898*D278^3 + 20968*D278^2 + 0.8449*D278-0.0000003</f>
        <v>506774.67494389473</v>
      </c>
      <c r="H278" s="1">
        <f>G278-G277</f>
        <v>-2485.5895789625938</v>
      </c>
      <c r="I278" s="1">
        <v>1005.3583333333335</v>
      </c>
      <c r="J278" s="9">
        <v>1.2999999999999999E-3</v>
      </c>
      <c r="K278" s="1">
        <v>1.1679999999999999</v>
      </c>
      <c r="L278" s="9">
        <v>2453000</v>
      </c>
      <c r="M278" s="1">
        <v>3.1375000000000006</v>
      </c>
      <c r="N278" s="1">
        <v>11.936010231720008</v>
      </c>
      <c r="O278" s="10">
        <v>10.799999999999999</v>
      </c>
      <c r="P278" s="1">
        <f>AVERAGE(Q278:Q279)</f>
        <v>12.0823375</v>
      </c>
      <c r="Q278" s="1">
        <f>1.158*O278+2.676</f>
        <v>15.182399999999998</v>
      </c>
      <c r="R278" s="1">
        <f>EXP(2.3026*(((7.5*P278)/(P278+237.3)+0.7858)))</f>
        <v>14.09857826665424</v>
      </c>
      <c r="S278" s="1">
        <f>((0.622/I278)*J278*K278*L278*M278*(N278-R278))</f>
        <v>-15.635319480768674</v>
      </c>
      <c r="T278" s="1">
        <f>IF(S278&lt;0,S278,0)</f>
        <v>-15.635319480768674</v>
      </c>
      <c r="U278" s="9">
        <v>2258000</v>
      </c>
      <c r="V278" s="1">
        <f>(-T278)*E278/U278</f>
        <v>2.4321408499021753</v>
      </c>
      <c r="W278" s="1">
        <f>V278*3600*24/1000</f>
        <v>210.13696943154798</v>
      </c>
      <c r="X278" s="1">
        <v>1.9400000000000001E-2</v>
      </c>
      <c r="Y278" s="1">
        <f>X278*E278</f>
        <v>6814.0863056350527</v>
      </c>
      <c r="Z278" s="1">
        <v>8114000</v>
      </c>
      <c r="AA278" s="1">
        <v>0.1</v>
      </c>
      <c r="AB278" s="1">
        <v>5.5</v>
      </c>
      <c r="AC278" s="1">
        <v>-1.0801600000000002</v>
      </c>
      <c r="AD278" s="1">
        <v>1.161</v>
      </c>
      <c r="AE278" s="1">
        <v>1.013E-3</v>
      </c>
      <c r="AF278" s="1">
        <v>1.2953640863937455</v>
      </c>
      <c r="AG278" s="1">
        <v>1.1933541645902379</v>
      </c>
      <c r="AH278" s="1">
        <v>999.65357014557105</v>
      </c>
      <c r="AI278" s="1">
        <v>2.4500000000000002</v>
      </c>
      <c r="AJ278" s="1">
        <v>28.356481481481481</v>
      </c>
      <c r="AK278" s="1">
        <v>6.7000000000000004E-2</v>
      </c>
      <c r="AL278" s="1">
        <v>200</v>
      </c>
      <c r="AM278" s="1">
        <v>30</v>
      </c>
      <c r="AN278" s="1">
        <f>((AA278*(AB278-AC278))/((AA278+(AK278*(1+(AL278/AM278))))*AH278*AI278))</f>
        <v>4.3781265863851096E-4</v>
      </c>
      <c r="AO278" s="1">
        <f>((86400*AD278*AE278*(AF278-AG278))/AM278)/((AA278+(AK278*(1+(AL278/AM278))))*AH278*AI278)</f>
        <v>2.2989441883916809E-4</v>
      </c>
      <c r="AP278" s="1">
        <f>AN278+AO278</f>
        <v>6.6770707747767903E-4</v>
      </c>
      <c r="AQ278" s="1">
        <f>AP278*Z278</f>
        <v>5417.7752266538873</v>
      </c>
      <c r="AR278" s="1">
        <v>388000</v>
      </c>
      <c r="AS278" s="1">
        <v>100</v>
      </c>
      <c r="AT278" s="1">
        <v>5</v>
      </c>
      <c r="AU278" s="1">
        <f>((AA278*(AB278-AC278))/((AA278+(AK278*(1+(AS278/AT278))))*AH278*AI278))</f>
        <v>1.7828204037900877E-4</v>
      </c>
      <c r="AV278" s="1">
        <f>((86400*AD278*AE278*(AF278-AG278))/AT278)/((AA278+(AK278*(1+(AS278/AT278))))*AH278*AI278)</f>
        <v>5.6169293308946044E-4</v>
      </c>
      <c r="AW278" s="1">
        <f>AU278+AV278</f>
        <v>7.3997497346846926E-4</v>
      </c>
      <c r="AX278" s="1">
        <f>AW278*AR278</f>
        <v>287.11028970576609</v>
      </c>
      <c r="AY278" s="1">
        <v>392000</v>
      </c>
      <c r="AZ278" s="1">
        <v>1.9400000000000001E-2</v>
      </c>
      <c r="BA278" s="1">
        <v>0.1</v>
      </c>
      <c r="BB278" s="1">
        <f>AY278*AZ278*BA278</f>
        <v>760.48</v>
      </c>
      <c r="BC278" s="1">
        <v>30000</v>
      </c>
      <c r="BD278" s="1">
        <f>BC278*W278/E278</f>
        <v>17.948072672343848</v>
      </c>
      <c r="BE278" s="1">
        <f>9325000-E278</f>
        <v>8973758.4378538635</v>
      </c>
      <c r="BF278" s="1">
        <f>AZ278*BE278</f>
        <v>174090.91369436495</v>
      </c>
      <c r="BG278" s="1">
        <f>AVERAGE(BF276:BF278)</f>
        <v>65208.77935473869</v>
      </c>
      <c r="BH278" s="1">
        <f>IF((BD278+BB278+AX278+AQ278)&lt;BG278,BD278+BB278+AX278+AQ278,BG278)</f>
        <v>6483.3135890319973</v>
      </c>
      <c r="BI278" s="11">
        <v>53190.2664</v>
      </c>
      <c r="BJ278" s="1">
        <v>84910.361163445254</v>
      </c>
      <c r="BK278" s="1">
        <v>22630.555848279164</v>
      </c>
    </row>
    <row r="279" spans="1:63">
      <c r="A279" s="8">
        <v>40091</v>
      </c>
      <c r="B279" s="7" t="s">
        <v>335</v>
      </c>
      <c r="C279" s="1">
        <v>22.223697722916661</v>
      </c>
      <c r="D279" s="1">
        <f>1*C279-19.06222222</f>
        <v>3.1614755029166624</v>
      </c>
      <c r="E279" s="1">
        <f>-9018.7*D279^3 + 50694*D279^2 + 41936*D279-0.0000001</f>
        <v>354283.12613388884</v>
      </c>
      <c r="F279" s="1">
        <f>C279-C280</f>
        <v>-4.0217540132790219E-2</v>
      </c>
      <c r="G279" s="1">
        <f>-2254.7*D279^4 + 16898*D279^3 + 20968*D279^2 + 0.8449*D279-0.0000003</f>
        <v>518290.13229408418</v>
      </c>
      <c r="H279" s="1">
        <f>G279-G278</f>
        <v>11515.457350189448</v>
      </c>
      <c r="I279" s="1">
        <v>1009.0916666666668</v>
      </c>
      <c r="J279" s="9">
        <v>1.2999999999999999E-3</v>
      </c>
      <c r="K279" s="1">
        <v>1.1679999999999999</v>
      </c>
      <c r="L279" s="9">
        <v>2453000</v>
      </c>
      <c r="M279" s="1">
        <v>3.6958333333333333</v>
      </c>
      <c r="N279" s="1">
        <v>8.1559996387292237</v>
      </c>
      <c r="O279" s="10">
        <v>5.4458333333333337</v>
      </c>
      <c r="P279" s="1">
        <f>AVERAGE(Q279:Q280)</f>
        <v>10.979825</v>
      </c>
      <c r="Q279" s="1">
        <f>1.158*O279+2.676</f>
        <v>8.9822750000000013</v>
      </c>
      <c r="R279" s="1">
        <f>EXP(2.3026*(((7.5*P279)/(P279+237.3)+0.7858)))</f>
        <v>13.106422202765861</v>
      </c>
      <c r="S279" s="1">
        <f>((0.622/I279)*J279*K279*L279*M279*(N279-R279))</f>
        <v>-42.004726178549319</v>
      </c>
      <c r="T279" s="1">
        <f>IF(S279&lt;0,S279,0)</f>
        <v>-42.004726178549319</v>
      </c>
      <c r="U279" s="9">
        <v>2258000</v>
      </c>
      <c r="V279" s="1">
        <f>(-T279)*E279/U279</f>
        <v>6.5905959711844337</v>
      </c>
      <c r="W279" s="1">
        <f>V279*3600*24/1000</f>
        <v>569.42749191033511</v>
      </c>
      <c r="X279" s="1">
        <v>2.7400000000000001E-2</v>
      </c>
      <c r="Y279" s="1">
        <f>X279*E279</f>
        <v>9707.3576560685542</v>
      </c>
      <c r="Z279" s="1">
        <v>8114000</v>
      </c>
      <c r="AA279" s="1">
        <v>0.1</v>
      </c>
      <c r="AB279" s="1">
        <v>23.4</v>
      </c>
      <c r="AC279" s="1">
        <v>-2.8746700000000005</v>
      </c>
      <c r="AD279" s="1">
        <v>1.161</v>
      </c>
      <c r="AE279" s="1">
        <v>1.013E-3</v>
      </c>
      <c r="AF279" s="1">
        <v>0.89983370031209686</v>
      </c>
      <c r="AG279" s="1">
        <v>0.81547429090783774</v>
      </c>
      <c r="AH279" s="1">
        <v>999.98325224369148</v>
      </c>
      <c r="AI279" s="1">
        <v>2.4500000000000002</v>
      </c>
      <c r="AJ279" s="1">
        <v>28.356481481481481</v>
      </c>
      <c r="AK279" s="1">
        <v>6.7000000000000004E-2</v>
      </c>
      <c r="AL279" s="1">
        <v>200</v>
      </c>
      <c r="AM279" s="1">
        <v>30</v>
      </c>
      <c r="AN279" s="1">
        <f>((AA279*(AB279-AC279))/((AA279+(AK279*(1+(AL279/AM279))))*AH279*AI279))</f>
        <v>1.7476156513744803E-3</v>
      </c>
      <c r="AO279" s="1">
        <f>((86400*AD279*AE279*(AF279-AG279))/AM279)/((AA279+(AK279*(1+(AL279/AM279))))*AH279*AI279)</f>
        <v>1.9005370432730002E-4</v>
      </c>
      <c r="AP279" s="1">
        <f>AN279+AO279</f>
        <v>1.9376693557017802E-3</v>
      </c>
      <c r="AQ279" s="1">
        <f>AP279*Z279</f>
        <v>15722.249152164244</v>
      </c>
      <c r="AR279" s="1">
        <v>388000</v>
      </c>
      <c r="AS279" s="1">
        <v>100</v>
      </c>
      <c r="AT279" s="1">
        <v>5</v>
      </c>
      <c r="AU279" s="1">
        <f>((AA279*(AB279-AC279))/((AA279+(AK279*(1+(AS279/AT279))))*AH279*AI279))</f>
        <v>7.1164795712904631E-4</v>
      </c>
      <c r="AV279" s="1">
        <f>((86400*AD279*AE279*(AF279-AG279))/AT279)/((AA279+(AK279*(1+(AS279/AT279))))*AH279*AI279)</f>
        <v>4.6435151913279274E-4</v>
      </c>
      <c r="AW279" s="1">
        <f>AU279+AV279</f>
        <v>1.175999476261839E-3</v>
      </c>
      <c r="AX279" s="1">
        <f>AW279*AR279</f>
        <v>456.28779678959353</v>
      </c>
      <c r="AY279" s="1">
        <v>392000</v>
      </c>
      <c r="AZ279" s="1">
        <v>2.7400000000000001E-2</v>
      </c>
      <c r="BA279" s="1">
        <v>0.1</v>
      </c>
      <c r="BB279" s="1">
        <f>AY279*AZ279*BA279</f>
        <v>1074.0800000000002</v>
      </c>
      <c r="BC279" s="1">
        <v>30000</v>
      </c>
      <c r="BD279" s="1">
        <f>BC279*W279/E279</f>
        <v>48.218002770061929</v>
      </c>
      <c r="BE279" s="1">
        <f>9325000-E279</f>
        <v>8970716.873866111</v>
      </c>
      <c r="BF279" s="1">
        <f>AZ279*BE279</f>
        <v>245797.64234393145</v>
      </c>
      <c r="BG279" s="1">
        <f>AVERAGE(BF277:BF279)</f>
        <v>147141.32680271586</v>
      </c>
      <c r="BH279" s="1">
        <f>IF((BD279+BB279+AX279+AQ279)&lt;BG279,BD279+BB279+AX279+AQ279,BG279)</f>
        <v>17300.8349517239</v>
      </c>
      <c r="BI279" s="11">
        <v>73456.775100000028</v>
      </c>
      <c r="BJ279" s="1">
        <v>97778.270345765239</v>
      </c>
      <c r="BK279" s="1">
        <v>26699.022431796438</v>
      </c>
    </row>
    <row r="280" spans="1:63">
      <c r="A280" s="8">
        <v>40092</v>
      </c>
      <c r="B280" s="7" t="s">
        <v>336</v>
      </c>
      <c r="C280" s="1">
        <v>22.263915263049451</v>
      </c>
      <c r="D280" s="1">
        <f>1*C280-19.06222222</f>
        <v>3.2016930430494526</v>
      </c>
      <c r="E280" s="1">
        <f>-9018.7*D280^3 + 50694*D280^2 + 41936*D280-0.0000001</f>
        <v>357928.12340862618</v>
      </c>
      <c r="F280" s="1">
        <f>C280-C281</f>
        <v>-7.2864905219773846E-3</v>
      </c>
      <c r="G280" s="1">
        <f>-2254.7*D280^4 + 16898*D280^3 + 20968*D280^2 + 0.8449*D280-0.0000003</f>
        <v>532612.11265799555</v>
      </c>
      <c r="H280" s="1">
        <f>G280-G279</f>
        <v>14321.980363911367</v>
      </c>
      <c r="I280" s="1">
        <v>1013.5000000000001</v>
      </c>
      <c r="J280" s="9">
        <v>1.2999999999999999E-3</v>
      </c>
      <c r="K280" s="1">
        <v>1.1679999999999999</v>
      </c>
      <c r="L280" s="9">
        <v>2453000</v>
      </c>
      <c r="M280" s="1">
        <v>4.2541666666666673</v>
      </c>
      <c r="N280" s="1">
        <v>7.7059951525473247</v>
      </c>
      <c r="O280" s="10">
        <v>8.8958333333333321</v>
      </c>
      <c r="P280" s="1">
        <f>AVERAGE(Q280:Q281)</f>
        <v>13.163137499999998</v>
      </c>
      <c r="Q280" s="1">
        <f>1.158*O280+2.676</f>
        <v>12.977374999999999</v>
      </c>
      <c r="R280" s="1">
        <f>EXP(2.3026*(((7.5*P280)/(P280+237.3)+0.7858)))</f>
        <v>15.13462120555031</v>
      </c>
      <c r="S280" s="1">
        <f>((0.622/I280)*J280*K280*L280*M280*(N280-R280))</f>
        <v>-72.239273955448354</v>
      </c>
      <c r="T280" s="1">
        <f>IF(S280&lt;0,S280,0)</f>
        <v>-72.239273955448354</v>
      </c>
      <c r="U280" s="9">
        <v>2258000</v>
      </c>
      <c r="V280" s="1">
        <f>(-T280)*E280/U280</f>
        <v>11.45104861083936</v>
      </c>
      <c r="W280" s="1">
        <f>V280*3600*24/1000</f>
        <v>989.37059997652079</v>
      </c>
      <c r="X280" s="1">
        <v>1.7999999999999999E-2</v>
      </c>
      <c r="Y280" s="1">
        <f>X280*E280</f>
        <v>6442.7062213552708</v>
      </c>
      <c r="Z280" s="1">
        <v>8114000</v>
      </c>
      <c r="AA280" s="1">
        <v>0.1</v>
      </c>
      <c r="AB280" s="1">
        <v>22.6</v>
      </c>
      <c r="AC280" s="1">
        <v>-0.55159333333333394</v>
      </c>
      <c r="AD280" s="1">
        <v>1.161</v>
      </c>
      <c r="AE280" s="1">
        <v>1.013E-3</v>
      </c>
      <c r="AF280" s="1">
        <v>1.1400064955929237</v>
      </c>
      <c r="AG280" s="1">
        <v>0.77045438993821758</v>
      </c>
      <c r="AH280" s="1">
        <v>999.81686652926271</v>
      </c>
      <c r="AI280" s="1">
        <v>2.4500000000000002</v>
      </c>
      <c r="AJ280" s="1">
        <v>28.356481481481481</v>
      </c>
      <c r="AK280" s="1">
        <v>6.7000000000000004E-2</v>
      </c>
      <c r="AL280" s="1">
        <v>200</v>
      </c>
      <c r="AM280" s="1">
        <v>30</v>
      </c>
      <c r="AN280" s="1">
        <f>((AA280*(AB280-AC280))/((AA280+(AK280*(1+(AL280/AM280))))*AH280*AI280))</f>
        <v>1.5401457021962908E-3</v>
      </c>
      <c r="AO280" s="1">
        <f>((86400*AD280*AE280*(AF280-AG280))/AM280)/((AA280+(AK280*(1+(AL280/AM280))))*AH280*AI280)</f>
        <v>8.3270420355833921E-4</v>
      </c>
      <c r="AP280" s="1">
        <f>AN280+AO280</f>
        <v>2.3728499057546299E-3</v>
      </c>
      <c r="AQ280" s="1">
        <f>AP280*Z280</f>
        <v>19253.304135293067</v>
      </c>
      <c r="AR280" s="1">
        <v>388000</v>
      </c>
      <c r="AS280" s="1">
        <v>100</v>
      </c>
      <c r="AT280" s="1">
        <v>5</v>
      </c>
      <c r="AU280" s="1">
        <f>((AA280*(AB280-AC280))/((AA280+(AK280*(1+(AS280/AT280))))*AH280*AI280))</f>
        <v>6.2716395437809589E-4</v>
      </c>
      <c r="AV280" s="1">
        <f>((86400*AD280*AE280*(AF280-AG280))/AT280)/((AA280+(AK280*(1+(AS280/AT280))))*AH280*AI280)</f>
        <v>2.0345168397490412E-3</v>
      </c>
      <c r="AW280" s="1">
        <f>AU280+AV280</f>
        <v>2.6616807941271369E-3</v>
      </c>
      <c r="AX280" s="1">
        <f>AW280*AR280</f>
        <v>1032.7321481213291</v>
      </c>
      <c r="AY280" s="1">
        <v>392000</v>
      </c>
      <c r="AZ280" s="1">
        <v>1.7999999999999999E-2</v>
      </c>
      <c r="BA280" s="1">
        <v>0.1</v>
      </c>
      <c r="BB280" s="1">
        <f>AY280*AZ280*BA280</f>
        <v>705.59999999999991</v>
      </c>
      <c r="BC280" s="1">
        <v>30000</v>
      </c>
      <c r="BD280" s="1">
        <f>BC280*W280/E280</f>
        <v>82.924799863827346</v>
      </c>
      <c r="BE280" s="1">
        <f>9325000-E280</f>
        <v>8967071.8765913732</v>
      </c>
      <c r="BF280" s="1">
        <f>AZ280*BE280</f>
        <v>161407.2937786447</v>
      </c>
      <c r="BG280" s="1">
        <f>AVERAGE(BF278:BF280)</f>
        <v>193765.28327231374</v>
      </c>
      <c r="BH280" s="1">
        <f>IF((BD280+BB280+AX280+AQ280)&lt;BG280,BD280+BB280+AX280+AQ280,BG280)</f>
        <v>21074.561083278222</v>
      </c>
      <c r="BI280" s="11">
        <v>46568.258099999985</v>
      </c>
      <c r="BJ280" s="1">
        <v>67648.509474767823</v>
      </c>
      <c r="BK280" s="1">
        <v>29948.89611730045</v>
      </c>
    </row>
    <row r="281" spans="1:63">
      <c r="A281" s="8">
        <v>40093</v>
      </c>
      <c r="B281" s="7" t="s">
        <v>337</v>
      </c>
      <c r="C281" s="1">
        <v>22.271201753571429</v>
      </c>
      <c r="D281" s="1">
        <f>1*C281-19.06222222</f>
        <v>3.20897953357143</v>
      </c>
      <c r="E281" s="1">
        <f>-9018.7*D281^3 + 50694*D281^2 + 41936*D281-0.0000001</f>
        <v>358576.17844635644</v>
      </c>
      <c r="F281" s="1">
        <f>C281-C282</f>
        <v>1.1203632348898651E-2</v>
      </c>
      <c r="G281" s="1">
        <f>-2254.7*D281^4 + 16898*D281^3 + 20968*D281^2 + 0.8449*D281-0.0000003</f>
        <v>535222.49804360827</v>
      </c>
      <c r="H281" s="1">
        <f>G281-G280</f>
        <v>2610.3853856127243</v>
      </c>
      <c r="I281" s="1">
        <v>1016.9583333333333</v>
      </c>
      <c r="J281" s="9">
        <v>1.2999999999999999E-3</v>
      </c>
      <c r="K281" s="1">
        <v>1.1679999999999999</v>
      </c>
      <c r="L281" s="9">
        <v>2453000</v>
      </c>
      <c r="M281" s="1">
        <v>2.75</v>
      </c>
      <c r="N281" s="1">
        <v>8.7049879423491507</v>
      </c>
      <c r="O281" s="10">
        <v>9.2166666666666668</v>
      </c>
      <c r="P281" s="1">
        <f>AVERAGE(Q281:Q282)</f>
        <v>13.498474999999999</v>
      </c>
      <c r="Q281" s="1">
        <f>1.158*O281+2.676</f>
        <v>13.348899999999999</v>
      </c>
      <c r="R281" s="1">
        <f>EXP(2.3026*(((7.5*P281)/(P281+237.3)+0.7858)))</f>
        <v>15.469372062378508</v>
      </c>
      <c r="S281" s="1">
        <f>((0.622/I281)*J281*K281*L281*M281*(N281-R281))</f>
        <v>-42.377167373190701</v>
      </c>
      <c r="T281" s="1">
        <f>IF(S281&lt;0,S281,0)</f>
        <v>-42.377167373190701</v>
      </c>
      <c r="U281" s="9">
        <v>2258000</v>
      </c>
      <c r="V281" s="1">
        <f>(-T281)*E281/U281</f>
        <v>6.729602626244616</v>
      </c>
      <c r="W281" s="1">
        <f>V281*3600*24/1000</f>
        <v>581.43766690753478</v>
      </c>
      <c r="X281" s="1">
        <v>0</v>
      </c>
      <c r="Y281" s="1">
        <f>X281*E281</f>
        <v>0</v>
      </c>
      <c r="Z281" s="1">
        <v>8114000</v>
      </c>
      <c r="AA281" s="1">
        <v>0.1</v>
      </c>
      <c r="AB281" s="1">
        <v>11</v>
      </c>
      <c r="AC281" s="1">
        <v>0.31504666666666709</v>
      </c>
      <c r="AD281" s="1">
        <v>1.161</v>
      </c>
      <c r="AE281" s="1">
        <v>1.013E-3</v>
      </c>
      <c r="AF281" s="1">
        <v>1.1649732858689903</v>
      </c>
      <c r="AG281" s="1">
        <v>0.87033212565129148</v>
      </c>
      <c r="AH281" s="1">
        <v>999.7927884589285</v>
      </c>
      <c r="AI281" s="1">
        <v>2.4500000000000002</v>
      </c>
      <c r="AJ281" s="1">
        <v>28.356481481481481</v>
      </c>
      <c r="AK281" s="1">
        <v>6.7000000000000004E-2</v>
      </c>
      <c r="AL281" s="1">
        <v>200</v>
      </c>
      <c r="AM281" s="1">
        <v>30</v>
      </c>
      <c r="AN281" s="1">
        <f>((AA281*(AB281-AC281))/((AA281+(AK281*(1+(AL281/AM281))))*AH281*AI281))</f>
        <v>7.10827157236021E-4</v>
      </c>
      <c r="AO281" s="1">
        <f>((86400*AD281*AE281*(AF281-AG281))/AM281)/((AA281+(AK281*(1+(AL281/AM281))))*AH281*AI281)</f>
        <v>6.639248908435441E-4</v>
      </c>
      <c r="AP281" s="1">
        <f>AN281+AO281</f>
        <v>1.374752048079565E-3</v>
      </c>
      <c r="AQ281" s="1">
        <f>AP281*Z281</f>
        <v>11154.73811811759</v>
      </c>
      <c r="AR281" s="1">
        <v>388000</v>
      </c>
      <c r="AS281" s="1">
        <v>100</v>
      </c>
      <c r="AT281" s="1">
        <v>5</v>
      </c>
      <c r="AU281" s="1">
        <f>((AA281*(AB281-AC281))/((AA281+(AK281*(1+(AS281/AT281))))*AH281*AI281))</f>
        <v>2.8945649114609922E-4</v>
      </c>
      <c r="AV281" s="1">
        <f>((86400*AD281*AE281*(AF281-AG281))/AT281)/((AA281+(AK281*(1+(AS281/AT281))))*AH281*AI281)</f>
        <v>1.6221442920278232E-3</v>
      </c>
      <c r="AW281" s="1">
        <f>AU281+AV281</f>
        <v>1.9116007831739225E-3</v>
      </c>
      <c r="AX281" s="1">
        <f>AW281*AR281</f>
        <v>741.70110387148191</v>
      </c>
      <c r="AY281" s="1">
        <v>392000</v>
      </c>
      <c r="AZ281" s="1">
        <v>0</v>
      </c>
      <c r="BA281" s="1">
        <v>0.1</v>
      </c>
      <c r="BB281" s="1">
        <f>AY281*AZ281*BA281</f>
        <v>0</v>
      </c>
      <c r="BC281" s="1">
        <v>30000</v>
      </c>
      <c r="BD281" s="1">
        <f>BC281*W281/E281</f>
        <v>48.645534912006326</v>
      </c>
      <c r="BE281" s="1">
        <f>9325000-E281</f>
        <v>8966423.8215536438</v>
      </c>
      <c r="BF281" s="1">
        <f>AZ281*BE281</f>
        <v>0</v>
      </c>
      <c r="BG281" s="1">
        <f>AVERAGE(BF279:BF281)</f>
        <v>135734.97870752538</v>
      </c>
      <c r="BH281" s="1">
        <f>IF((BD281+BB281+AX281+AQ281)&lt;BG281,BD281+BB281+AX281+AQ281,BG281)</f>
        <v>11945.084756901078</v>
      </c>
      <c r="BI281" s="11">
        <v>23043.809699999994</v>
      </c>
      <c r="BJ281" s="1">
        <v>50833.135444713334</v>
      </c>
      <c r="BK281" s="1">
        <v>30981.1487972336</v>
      </c>
    </row>
    <row r="282" spans="1:63">
      <c r="A282" s="8">
        <v>40094</v>
      </c>
      <c r="B282" s="7" t="s">
        <v>338</v>
      </c>
      <c r="C282" s="1">
        <v>22.25999812122253</v>
      </c>
      <c r="D282" s="1">
        <f>1*C282-19.06222222</f>
        <v>3.1977759012225313</v>
      </c>
      <c r="E282" s="1">
        <f>-9018.7*D282^3 + 50694*D282^2 + 41936*D282-0.0000001</f>
        <v>357578.15750967944</v>
      </c>
      <c r="F282" s="1">
        <f>C282-C283</f>
        <v>7.6811042582463074E-3</v>
      </c>
      <c r="G282" s="1">
        <f>-2254.7*D282^4 + 16898*D282^3 + 20968*D282^2 + 0.8449*D282-0.0000003</f>
        <v>531210.75203128858</v>
      </c>
      <c r="H282" s="1">
        <f>G282-G281</f>
        <v>-4011.7460123196943</v>
      </c>
      <c r="I282" s="1">
        <v>1015.5624999999998</v>
      </c>
      <c r="J282" s="9">
        <v>1.2999999999999999E-3</v>
      </c>
      <c r="K282" s="1">
        <v>1.1679999999999999</v>
      </c>
      <c r="L282" s="9">
        <v>2453000</v>
      </c>
      <c r="M282" s="1">
        <v>2.1625000000000001</v>
      </c>
      <c r="N282" s="1">
        <v>9.5395801429483935</v>
      </c>
      <c r="O282" s="10">
        <v>9.4749999999999996</v>
      </c>
      <c r="P282" s="1">
        <f>AVERAGE(Q282:Q283)</f>
        <v>14.687837499999997</v>
      </c>
      <c r="Q282" s="1">
        <f>1.158*O282+2.676</f>
        <v>13.64805</v>
      </c>
      <c r="R282" s="1">
        <f>EXP(2.3026*(((7.5*P282)/(P282+237.3)+0.7858)))</f>
        <v>16.709637843400021</v>
      </c>
      <c r="S282" s="1">
        <f>((0.622/I282)*J282*K282*L282*M282*(N282-R282))</f>
        <v>-35.370910449471523</v>
      </c>
      <c r="T282" s="1">
        <f>IF(S282&lt;0,S282,0)</f>
        <v>-35.370910449471523</v>
      </c>
      <c r="U282" s="9">
        <v>2258000</v>
      </c>
      <c r="V282" s="1">
        <f>(-T282)*E282/U282</f>
        <v>5.6013573905942842</v>
      </c>
      <c r="W282" s="1">
        <f>V282*3600*24/1000</f>
        <v>483.95727854734611</v>
      </c>
      <c r="X282" s="1">
        <v>0</v>
      </c>
      <c r="Y282" s="1">
        <f>X282*E282</f>
        <v>0</v>
      </c>
      <c r="Z282" s="1">
        <v>8114000</v>
      </c>
      <c r="AA282" s="1">
        <v>0.1</v>
      </c>
      <c r="AB282" s="1">
        <v>6.1</v>
      </c>
      <c r="AC282" s="1">
        <v>0.61125333333333354</v>
      </c>
      <c r="AD282" s="1">
        <v>1.161</v>
      </c>
      <c r="AE282" s="1">
        <v>1.013E-3</v>
      </c>
      <c r="AF282" s="1">
        <v>1.1854247086977159</v>
      </c>
      <c r="AG282" s="1">
        <v>0.95377296353970387</v>
      </c>
      <c r="AH282" s="1">
        <v>999.77237672238789</v>
      </c>
      <c r="AI282" s="1">
        <v>2.4500000000000002</v>
      </c>
      <c r="AJ282" s="1">
        <v>28.356481481481481</v>
      </c>
      <c r="AK282" s="1">
        <v>6.7000000000000004E-2</v>
      </c>
      <c r="AL282" s="1">
        <v>200</v>
      </c>
      <c r="AM282" s="1">
        <v>30</v>
      </c>
      <c r="AN282" s="1">
        <f>((AA282*(AB282-AC282))/((AA282+(AK282*(1+(AL282/AM282))))*AH282*AI282))</f>
        <v>3.6515179090484728E-4</v>
      </c>
      <c r="AO282" s="1">
        <f>((86400*AD282*AE282*(AF282-AG282))/AM282)/((AA282+(AK282*(1+(AL282/AM282))))*AH282*AI282)</f>
        <v>5.2199936876050454E-4</v>
      </c>
      <c r="AP282" s="1">
        <f>AN282+AO282</f>
        <v>8.8715115966535177E-4</v>
      </c>
      <c r="AQ282" s="1">
        <f>AP282*Z282</f>
        <v>7198.3445095246643</v>
      </c>
      <c r="AR282" s="1">
        <v>388000</v>
      </c>
      <c r="AS282" s="1">
        <v>100</v>
      </c>
      <c r="AT282" s="1">
        <v>5</v>
      </c>
      <c r="AU282" s="1">
        <f>((AA282*(AB282-AC282))/((AA282+(AK282*(1+(AS282/AT282))))*AH282*AI282))</f>
        <v>1.4869375073121518E-4</v>
      </c>
      <c r="AV282" s="1">
        <f>((86400*AD282*AE282*(AF282-AG282))/AT282)/((AA282+(AK282*(1+(AS282/AT282))))*AH282*AI282)</f>
        <v>1.2753826647486247E-3</v>
      </c>
      <c r="AW282" s="1">
        <f>AU282+AV282</f>
        <v>1.4240764154798398E-3</v>
      </c>
      <c r="AX282" s="1">
        <f>AW282*AR282</f>
        <v>552.54164920617779</v>
      </c>
      <c r="AY282" s="1">
        <v>392000</v>
      </c>
      <c r="AZ282" s="1">
        <v>0</v>
      </c>
      <c r="BA282" s="1">
        <v>0.1</v>
      </c>
      <c r="BB282" s="1">
        <f>AY282*AZ282*BA282</f>
        <v>0</v>
      </c>
      <c r="BC282" s="1">
        <v>30000</v>
      </c>
      <c r="BD282" s="1">
        <f>BC282*W282/E282</f>
        <v>40.602922889738785</v>
      </c>
      <c r="BE282" s="1">
        <f>9325000-E282</f>
        <v>8967421.842490321</v>
      </c>
      <c r="BF282" s="1">
        <f>AZ282*BE282</f>
        <v>0</v>
      </c>
      <c r="BG282" s="1">
        <f>AVERAGE(BF280:BF282)</f>
        <v>53802.431259548233</v>
      </c>
      <c r="BH282" s="1">
        <f>IF((BD282+BB282+AX282+AQ282)&lt;BG282,BD282+BB282+AX282+AQ282,BG282)</f>
        <v>7791.4890816205807</v>
      </c>
      <c r="BI282" s="11">
        <v>14011.109100000003</v>
      </c>
      <c r="BJ282" s="1">
        <v>48520.046631005956</v>
      </c>
      <c r="BK282" s="1">
        <v>30981.1487972336</v>
      </c>
    </row>
    <row r="283" spans="1:63">
      <c r="A283" s="8">
        <v>40095</v>
      </c>
      <c r="B283" s="7" t="s">
        <v>339</v>
      </c>
      <c r="C283" s="1">
        <v>22.252317016964284</v>
      </c>
      <c r="D283" s="1">
        <f>1*C283-19.06222222</f>
        <v>3.190094796964285</v>
      </c>
      <c r="E283" s="1">
        <f>-9018.7*D283^3 + 50694*D283^2 + 41936*D283-0.0000001</f>
        <v>356888.72252895642</v>
      </c>
      <c r="F283" s="1">
        <f>C283-C284</f>
        <v>1.1103615449133741E-2</v>
      </c>
      <c r="G283" s="1">
        <f>-2254.7*D283^4 + 16898*D283^3 + 20968*D283^2 + 0.8449*D283-0.0000003</f>
        <v>528466.82057280699</v>
      </c>
      <c r="H283" s="1">
        <f>G283-G282</f>
        <v>-2743.9314584815875</v>
      </c>
      <c r="I283" s="1">
        <v>999.99583333333317</v>
      </c>
      <c r="J283" s="9">
        <v>1.2999999999999999E-3</v>
      </c>
      <c r="K283" s="1">
        <v>1.1679999999999999</v>
      </c>
      <c r="L283" s="9">
        <v>2453000</v>
      </c>
      <c r="M283" s="1">
        <v>3.1374999999999997</v>
      </c>
      <c r="N283" s="1">
        <v>11.981221648571807</v>
      </c>
      <c r="O283" s="10">
        <v>11.27083333333333</v>
      </c>
      <c r="P283" s="1">
        <f>AVERAGE(Q283:Q284)</f>
        <v>15.457424999999997</v>
      </c>
      <c r="Q283" s="1">
        <f>1.158*O283+2.676</f>
        <v>15.727624999999996</v>
      </c>
      <c r="R283" s="1">
        <f>EXP(2.3026*(((7.5*P283)/(P283+237.3)+0.7858)))</f>
        <v>17.557872148883845</v>
      </c>
      <c r="S283" s="1">
        <f>((0.622/I283)*J283*K283*L283*M283*(N283-R283))</f>
        <v>-40.535272720357462</v>
      </c>
      <c r="T283" s="1">
        <f>IF(S283&lt;0,S283,0)</f>
        <v>-40.535272720357462</v>
      </c>
      <c r="U283" s="9">
        <v>2258000</v>
      </c>
      <c r="V283" s="1">
        <f>(-T283)*E283/U283</f>
        <v>6.4068120896949647</v>
      </c>
      <c r="W283" s="1">
        <f>V283*3600*24/1000</f>
        <v>553.54856454964499</v>
      </c>
      <c r="X283" s="1">
        <v>0</v>
      </c>
      <c r="Y283" s="1">
        <f>X283*E283</f>
        <v>0</v>
      </c>
      <c r="Z283" s="1">
        <v>8114000</v>
      </c>
      <c r="AA283" s="1">
        <v>0.1</v>
      </c>
      <c r="AB283" s="1">
        <v>14.7</v>
      </c>
      <c r="AC283" s="1">
        <v>0.78185999999999911</v>
      </c>
      <c r="AD283" s="1">
        <v>1.161</v>
      </c>
      <c r="AE283" s="1">
        <v>1.013E-3</v>
      </c>
      <c r="AF283" s="1">
        <v>1.3365343885508139</v>
      </c>
      <c r="AG283" s="1">
        <v>1.1978689457386669</v>
      </c>
      <c r="AH283" s="1">
        <v>999.60576838506654</v>
      </c>
      <c r="AI283" s="1">
        <v>2.4500000000000002</v>
      </c>
      <c r="AJ283" s="1">
        <v>28.356481481481481</v>
      </c>
      <c r="AK283" s="1">
        <v>6.7000000000000004E-2</v>
      </c>
      <c r="AL283" s="1">
        <v>200</v>
      </c>
      <c r="AM283" s="1">
        <v>30</v>
      </c>
      <c r="AN283" s="1">
        <f>((AA283*(AB283-AC283))/((AA283+(AK283*(1+(AL283/AM283))))*AH283*AI283))</f>
        <v>9.2609135240161492E-4</v>
      </c>
      <c r="AO283" s="1">
        <f>((86400*AD283*AE283*(AF283-AG283))/AM283)/((AA283+(AK283*(1+(AL283/AM283))))*AH283*AI283)</f>
        <v>3.125179910925997E-4</v>
      </c>
      <c r="AP283" s="1">
        <f>AN283+AO283</f>
        <v>1.2386093434942147E-3</v>
      </c>
      <c r="AQ283" s="1">
        <f>AP283*Z283</f>
        <v>10050.076213112059</v>
      </c>
      <c r="AR283" s="1">
        <v>388000</v>
      </c>
      <c r="AS283" s="1">
        <v>100</v>
      </c>
      <c r="AT283" s="1">
        <v>5</v>
      </c>
      <c r="AU283" s="1">
        <f>((AA283*(AB283-AC283))/((AA283+(AK283*(1+(AS283/AT283))))*AH283*AI283))</f>
        <v>3.7711439499477393E-4</v>
      </c>
      <c r="AV283" s="1">
        <f>((86400*AD283*AE283*(AF283-AG283))/AT283)/((AA283+(AK283*(1+(AS283/AT283))))*AH283*AI283)</f>
        <v>7.6356419588782484E-4</v>
      </c>
      <c r="AW283" s="1">
        <f>AU283+AV283</f>
        <v>1.1406785908825987E-3</v>
      </c>
      <c r="AX283" s="1">
        <f>AW283*AR283</f>
        <v>442.58329326244831</v>
      </c>
      <c r="AY283" s="1">
        <v>392000</v>
      </c>
      <c r="AZ283" s="1">
        <v>0</v>
      </c>
      <c r="BA283" s="1">
        <v>0.1</v>
      </c>
      <c r="BB283" s="1">
        <f>AY283*AZ283*BA283</f>
        <v>0</v>
      </c>
      <c r="BC283" s="1">
        <v>30000</v>
      </c>
      <c r="BD283" s="1">
        <f>BC283*W283/E283</f>
        <v>46.531189942943556</v>
      </c>
      <c r="BE283" s="1">
        <f>9325000-E283</f>
        <v>8968111.2774710432</v>
      </c>
      <c r="BF283" s="1">
        <f>AZ283*BE283</f>
        <v>0</v>
      </c>
      <c r="BG283" s="1">
        <f>AVERAGE(BF281:BF283)</f>
        <v>0</v>
      </c>
      <c r="BH283" s="1">
        <f>IF((BD283+BB283+AX283+AQ283)&lt;BG283,BD283+BB283+AX283+AQ283,BG283)</f>
        <v>0</v>
      </c>
      <c r="BI283" s="11">
        <v>11494.279800000002</v>
      </c>
      <c r="BJ283" s="1">
        <v>44665.811491165543</v>
      </c>
      <c r="BK283" s="1">
        <v>30981.1487972336</v>
      </c>
    </row>
    <row r="284" spans="1:63">
      <c r="A284" s="8">
        <v>40096</v>
      </c>
      <c r="B284" s="7" t="s">
        <v>340</v>
      </c>
      <c r="C284" s="1">
        <v>22.24121340151515</v>
      </c>
      <c r="D284" s="1">
        <f>1*C284-19.06222222</f>
        <v>3.1789911815151513</v>
      </c>
      <c r="E284" s="1">
        <f>-9018.7*D284^3 + 50694*D284^2 + 41936*D284-0.0000001</f>
        <v>355884.66966836422</v>
      </c>
      <c r="F284" s="1">
        <f>C284-C285</f>
        <v>1.2916124042622101E-2</v>
      </c>
      <c r="G284" s="1">
        <f>-2254.7*D284^4 + 16898*D284^3 + 20968*D284^2 + 0.8449*D284-0.0000003</f>
        <v>524509.65813416115</v>
      </c>
      <c r="H284" s="1">
        <f>G284-G283</f>
        <v>-3957.1624386458425</v>
      </c>
      <c r="I284" s="1">
        <v>999.65833333333319</v>
      </c>
      <c r="J284" s="9">
        <v>1.2999999999999999E-3</v>
      </c>
      <c r="K284" s="1">
        <v>1.1679999999999999</v>
      </c>
      <c r="L284" s="9">
        <v>2453000</v>
      </c>
      <c r="M284" s="1">
        <v>2.4958333333333331</v>
      </c>
      <c r="N284" s="1">
        <v>8.9855415288142595</v>
      </c>
      <c r="O284" s="10">
        <v>10.804166666666667</v>
      </c>
      <c r="P284" s="1">
        <f>AVERAGE(Q284:Q285)</f>
        <v>14.014749999999999</v>
      </c>
      <c r="Q284" s="1">
        <f>1.158*O284+2.676</f>
        <v>15.187225</v>
      </c>
      <c r="R284" s="1">
        <f>EXP(2.3026*(((7.5*P284)/(P284+237.3)+0.7858)))</f>
        <v>15.997449772578806</v>
      </c>
      <c r="S284" s="1">
        <f>((0.622/I284)*J284*K284*L284*M284*(N284-R284))</f>
        <v>-40.557795616509381</v>
      </c>
      <c r="T284" s="1">
        <f>IF(S284&lt;0,S284,0)</f>
        <v>-40.557795616509381</v>
      </c>
      <c r="U284" s="9">
        <v>2258000</v>
      </c>
      <c r="V284" s="1">
        <f>(-T284)*E284/U284</f>
        <v>6.392337331912521</v>
      </c>
      <c r="W284" s="1">
        <f>V284*3600*24/1000</f>
        <v>552.29794547724191</v>
      </c>
      <c r="X284" s="1">
        <v>1.26E-2</v>
      </c>
      <c r="Y284" s="1">
        <f>X284*E284</f>
        <v>4484.1468378213895</v>
      </c>
      <c r="Z284" s="1">
        <v>8114000</v>
      </c>
      <c r="AA284" s="1">
        <v>0.1</v>
      </c>
      <c r="AB284" s="1">
        <v>23.8</v>
      </c>
      <c r="AC284" s="1">
        <v>0.3077200000000006</v>
      </c>
      <c r="AD284" s="1">
        <v>1.161</v>
      </c>
      <c r="AE284" s="1">
        <v>1.013E-3</v>
      </c>
      <c r="AF284" s="1">
        <v>1.2957234797990473</v>
      </c>
      <c r="AG284" s="1">
        <v>0.89836827932733943</v>
      </c>
      <c r="AH284" s="1">
        <v>999.65315981125036</v>
      </c>
      <c r="AI284" s="1">
        <v>2.4500000000000002</v>
      </c>
      <c r="AJ284" s="1">
        <v>28.356481481481481</v>
      </c>
      <c r="AK284" s="1">
        <v>6.7000000000000004E-2</v>
      </c>
      <c r="AL284" s="1">
        <v>200</v>
      </c>
      <c r="AM284" s="1">
        <v>30</v>
      </c>
      <c r="AN284" s="1">
        <f>((AA284*(AB284-AC284))/((AA284+(AK284*(1+(AL284/AM284))))*AH284*AI284))</f>
        <v>1.5630656072378765E-3</v>
      </c>
      <c r="AO284" s="1">
        <f>((86400*AD284*AE284*(AF284-AG284))/AM284)/((AA284+(AK284*(1+(AL284/AM284))))*AH284*AI284)</f>
        <v>8.9549897467879015E-4</v>
      </c>
      <c r="AP284" s="1">
        <f>AN284+AO284</f>
        <v>2.4585645819166667E-3</v>
      </c>
      <c r="AQ284" s="1">
        <f>AP284*Z284</f>
        <v>19948.793017671833</v>
      </c>
      <c r="AR284" s="1">
        <v>388000</v>
      </c>
      <c r="AS284" s="1">
        <v>100</v>
      </c>
      <c r="AT284" s="1">
        <v>5</v>
      </c>
      <c r="AU284" s="1">
        <f>((AA284*(AB284-AC284))/((AA284+(AK284*(1+(AS284/AT284))))*AH284*AI284))</f>
        <v>6.3649718711013715E-4</v>
      </c>
      <c r="AV284" s="1">
        <f>((86400*AD284*AE284*(AF284-AG284))/AT284)/((AA284+(AK284*(1+(AS284/AT284))))*AH284*AI284)</f>
        <v>2.1879410914182511E-3</v>
      </c>
      <c r="AW284" s="1">
        <f>AU284+AV284</f>
        <v>2.8244382785283881E-3</v>
      </c>
      <c r="AX284" s="1">
        <f>AW284*AR284</f>
        <v>1095.8820520690147</v>
      </c>
      <c r="AY284" s="1">
        <v>392000</v>
      </c>
      <c r="AZ284" s="1">
        <v>1.26E-2</v>
      </c>
      <c r="BA284" s="1">
        <v>0.1</v>
      </c>
      <c r="BB284" s="1">
        <f>AY284*AZ284*BA284</f>
        <v>493.92</v>
      </c>
      <c r="BC284" s="1">
        <v>30000</v>
      </c>
      <c r="BD284" s="1">
        <f>BC284*W284/E284</f>
        <v>46.557044392379247</v>
      </c>
      <c r="BE284" s="1">
        <f>9325000-E284</f>
        <v>8969115.3303316366</v>
      </c>
      <c r="BF284" s="1">
        <f>AZ284*BE284</f>
        <v>113010.85316217862</v>
      </c>
      <c r="BG284" s="1">
        <f>AVERAGE(BF282:BF284)</f>
        <v>37670.284387392872</v>
      </c>
      <c r="BH284" s="1">
        <f>IF((BD284+BB284+AX284+AQ284)&lt;BG284,BD284+BB284+AX284+AQ284,BG284)</f>
        <v>21585.152114133227</v>
      </c>
      <c r="BI284" s="11">
        <v>17048.286000000004</v>
      </c>
      <c r="BJ284" s="1">
        <v>56334.493625134273</v>
      </c>
      <c r="BK284" s="1">
        <v>31397.196294144283</v>
      </c>
    </row>
    <row r="285" spans="1:63">
      <c r="A285" s="8">
        <v>40097</v>
      </c>
      <c r="B285" s="7" t="s">
        <v>341</v>
      </c>
      <c r="C285" s="1">
        <v>22.228297277472528</v>
      </c>
      <c r="D285" s="1">
        <f>1*C285-19.06222222</f>
        <v>3.1660750574725292</v>
      </c>
      <c r="E285" s="1">
        <f>-9018.7*D285^3 + 50694*D285^2 + 41936*D285-0.0000001</f>
        <v>354705.76756644028</v>
      </c>
      <c r="F285" s="1">
        <f>C285-C286</f>
        <v>1.2935538186813034E-2</v>
      </c>
      <c r="G285" s="1">
        <f>-2254.7*D285^4 + 16898*D285^3 + 20968*D285^2 + 0.8449*D285-0.0000003</f>
        <v>519920.63872863067</v>
      </c>
      <c r="H285" s="1">
        <f>G285-G284</f>
        <v>-4589.0194055304746</v>
      </c>
      <c r="I285" s="1">
        <v>1014.1958333333332</v>
      </c>
      <c r="J285" s="9">
        <v>1.2999999999999999E-3</v>
      </c>
      <c r="K285" s="1">
        <v>1.1679999999999999</v>
      </c>
      <c r="L285" s="9">
        <v>2453000</v>
      </c>
      <c r="M285" s="1">
        <v>2.3583333333333334</v>
      </c>
      <c r="N285" s="1">
        <v>8.4420042156780699</v>
      </c>
      <c r="O285" s="10">
        <v>8.779166666666665</v>
      </c>
      <c r="P285" s="1">
        <f>AVERAGE(Q285:Q286)</f>
        <v>14.562387499999998</v>
      </c>
      <c r="Q285" s="1">
        <f>1.158*O285+2.676</f>
        <v>12.842274999999997</v>
      </c>
      <c r="R285" s="1">
        <f>EXP(2.3026*(((7.5*P285)/(P285+237.3)+0.7858)))</f>
        <v>16.574830198329291</v>
      </c>
      <c r="S285" s="1">
        <f>((0.622/I285)*J285*K285*L285*M285*(N285-R285))</f>
        <v>-43.812594829390129</v>
      </c>
      <c r="T285" s="1">
        <f>IF(S285&lt;0,S285,0)</f>
        <v>-43.812594829390129</v>
      </c>
      <c r="U285" s="9">
        <v>2258000</v>
      </c>
      <c r="V285" s="1">
        <f>(-T285)*E285/U285</f>
        <v>6.8824535332313017</v>
      </c>
      <c r="W285" s="1">
        <f>V285*3600*24/1000</f>
        <v>594.64398527118442</v>
      </c>
      <c r="X285" s="1">
        <v>0</v>
      </c>
      <c r="Y285" s="1">
        <f>X285*E285</f>
        <v>0</v>
      </c>
      <c r="Z285" s="1">
        <v>8114000</v>
      </c>
      <c r="AA285" s="1">
        <v>0.1</v>
      </c>
      <c r="AB285" s="1">
        <v>14.2</v>
      </c>
      <c r="AC285" s="1">
        <v>-0.65469000000000033</v>
      </c>
      <c r="AD285" s="1">
        <v>1.161</v>
      </c>
      <c r="AE285" s="1">
        <v>1.013E-3</v>
      </c>
      <c r="AF285" s="1">
        <v>1.1310450913386871</v>
      </c>
      <c r="AG285" s="1">
        <v>0.84404239941149528</v>
      </c>
      <c r="AH285" s="1">
        <v>999.8252705354065</v>
      </c>
      <c r="AI285" s="1">
        <v>2.4500000000000002</v>
      </c>
      <c r="AJ285" s="1">
        <v>28.356481481481481</v>
      </c>
      <c r="AK285" s="1">
        <v>6.7000000000000004E-2</v>
      </c>
      <c r="AL285" s="1">
        <v>200</v>
      </c>
      <c r="AM285" s="1">
        <v>30</v>
      </c>
      <c r="AN285" s="1">
        <f>((AA285*(AB285-AC285))/((AA285+(AK285*(1+(AL285/AM285))))*AH285*AI285))</f>
        <v>9.8819093476010646E-4</v>
      </c>
      <c r="AO285" s="1">
        <f>((86400*AD285*AE285*(AF285-AG285))/AM285)/((AA285+(AK285*(1+(AL285/AM285))))*AH285*AI285)</f>
        <v>6.4669186166966977E-4</v>
      </c>
      <c r="AP285" s="1">
        <f>AN285+AO285</f>
        <v>1.6348827964297761E-3</v>
      </c>
      <c r="AQ285" s="1">
        <f>AP285*Z285</f>
        <v>13265.439010231203</v>
      </c>
      <c r="AR285" s="1">
        <v>388000</v>
      </c>
      <c r="AS285" s="1">
        <v>100</v>
      </c>
      <c r="AT285" s="1">
        <v>5</v>
      </c>
      <c r="AU285" s="1">
        <f>((AA285*(AB285-AC285))/((AA285+(AK285*(1+(AS285/AT285))))*AH285*AI285))</f>
        <v>4.024020152385216E-4</v>
      </c>
      <c r="AV285" s="1">
        <f>((86400*AD285*AE285*(AF285-AG285))/AT285)/((AA285+(AK285*(1+(AS285/AT285))))*AH285*AI285)</f>
        <v>1.580039439062856E-3</v>
      </c>
      <c r="AW285" s="1">
        <f>AU285+AV285</f>
        <v>1.9824414543013775E-3</v>
      </c>
      <c r="AX285" s="1">
        <f>AW285*AR285</f>
        <v>769.18728426893449</v>
      </c>
      <c r="AY285" s="1">
        <v>392000</v>
      </c>
      <c r="AZ285" s="1">
        <v>0</v>
      </c>
      <c r="BA285" s="1">
        <v>0.1</v>
      </c>
      <c r="BB285" s="1">
        <f>AY285*AZ285*BA285</f>
        <v>0</v>
      </c>
      <c r="BC285" s="1">
        <v>30000</v>
      </c>
      <c r="BD285" s="1">
        <f>BC285*W285/E285</f>
        <v>50.293288661549695</v>
      </c>
      <c r="BE285" s="1">
        <f>9325000-E285</f>
        <v>8970294.2324335594</v>
      </c>
      <c r="BF285" s="1">
        <f>AZ285*BE285</f>
        <v>0</v>
      </c>
      <c r="BG285" s="1">
        <f>AVERAGE(BF283:BF285)</f>
        <v>37670.284387392872</v>
      </c>
      <c r="BH285" s="1">
        <f>IF((BD285+BB285+AX285+AQ285)&lt;BG285,BD285+BB285+AX285+AQ285,BG285)</f>
        <v>14084.919583161687</v>
      </c>
      <c r="BI285" s="11">
        <v>10687.892400000002</v>
      </c>
      <c r="BJ285" s="1">
        <v>46511.394818841305</v>
      </c>
      <c r="BK285" s="1">
        <v>31829.126998582014</v>
      </c>
    </row>
    <row r="286" spans="1:63">
      <c r="A286" s="8">
        <v>40098</v>
      </c>
      <c r="B286" s="7" t="s">
        <v>342</v>
      </c>
      <c r="C286" s="1">
        <v>22.215361739285715</v>
      </c>
      <c r="D286" s="1">
        <f>1*C286-19.06222222</f>
        <v>3.1531395192857161</v>
      </c>
      <c r="E286" s="1">
        <f>-9018.7*D286^3 + 50694*D286^2 + 41936*D286-0.0000001</f>
        <v>353513.40016227751</v>
      </c>
      <c r="F286" s="1">
        <f>C286-C287</f>
        <v>1.325761428571326E-2</v>
      </c>
      <c r="G286" s="1">
        <f>-2254.7*D286^4 + 16898*D286^3 + 20968*D286^2 + 0.8449*D286-0.0000003</f>
        <v>515340.05800606235</v>
      </c>
      <c r="H286" s="1">
        <f>G286-G285</f>
        <v>-4580.5807225683238</v>
      </c>
      <c r="I286" s="1">
        <v>1014.8708333333332</v>
      </c>
      <c r="J286" s="9">
        <v>1.2999999999999999E-3</v>
      </c>
      <c r="K286" s="1">
        <v>1.1679999999999999</v>
      </c>
      <c r="L286" s="9">
        <v>2453000</v>
      </c>
      <c r="M286" s="1">
        <v>2.5458333333333338</v>
      </c>
      <c r="N286" s="1">
        <v>11.332490057996846</v>
      </c>
      <c r="O286" s="10">
        <v>11.75</v>
      </c>
      <c r="P286" s="1">
        <f>AVERAGE(Q286:Q287)</f>
        <v>16.415187499999998</v>
      </c>
      <c r="Q286" s="1">
        <f>1.158*O286+2.676</f>
        <v>16.282499999999999</v>
      </c>
      <c r="R286" s="1">
        <f>EXP(2.3026*(((7.5*P286)/(P286+237.3)+0.7858)))</f>
        <v>18.666064241459022</v>
      </c>
      <c r="S286" s="1">
        <f>((0.622/I286)*J286*K286*L286*M286*(N286-R286))</f>
        <v>-42.619565185315103</v>
      </c>
      <c r="T286" s="1">
        <f>IF(S286&lt;0,S286,0)</f>
        <v>-42.619565185315103</v>
      </c>
      <c r="U286" s="9">
        <v>2258000</v>
      </c>
      <c r="V286" s="1">
        <f>(-T286)*E286/U286</f>
        <v>6.6725364934006066</v>
      </c>
      <c r="W286" s="1">
        <f>V286*3600*24/1000</f>
        <v>576.50715302981246</v>
      </c>
      <c r="X286" s="1">
        <v>0</v>
      </c>
      <c r="Y286" s="1">
        <f>X286*E286</f>
        <v>0</v>
      </c>
      <c r="Z286" s="1">
        <v>8114000</v>
      </c>
      <c r="AA286" s="1">
        <v>0.1</v>
      </c>
      <c r="AB286" s="1">
        <v>20.3</v>
      </c>
      <c r="AC286" s="1">
        <v>0.55211666666666703</v>
      </c>
      <c r="AD286" s="1">
        <v>1.161</v>
      </c>
      <c r="AE286" s="1">
        <v>1.013E-3</v>
      </c>
      <c r="AF286" s="1">
        <v>1.3796094913969197</v>
      </c>
      <c r="AG286" s="1">
        <v>1.1330042948097203</v>
      </c>
      <c r="AH286" s="1">
        <v>999.55417431678791</v>
      </c>
      <c r="AI286" s="1">
        <v>2.4500000000000002</v>
      </c>
      <c r="AJ286" s="1">
        <v>28.356481481481481</v>
      </c>
      <c r="AK286" s="1">
        <v>6.7000000000000004E-2</v>
      </c>
      <c r="AL286" s="1">
        <v>200</v>
      </c>
      <c r="AM286" s="1">
        <v>30</v>
      </c>
      <c r="AN286" s="1">
        <f>((AA286*(AB286-AC286))/((AA286+(AK286*(1+(AL286/AM286))))*AH286*AI286))</f>
        <v>1.3140612160934973E-3</v>
      </c>
      <c r="AO286" s="1">
        <f>((86400*AD286*AE286*(AF286-AG286))/AM286)/((AA286+(AK286*(1+(AL286/AM286))))*AH286*AI286)</f>
        <v>5.5581648261807343E-4</v>
      </c>
      <c r="AP286" s="1">
        <f>AN286+AO286</f>
        <v>1.8698776987115706E-3</v>
      </c>
      <c r="AQ286" s="1">
        <f>AP286*Z286</f>
        <v>15172.187647345683</v>
      </c>
      <c r="AR286" s="1">
        <v>388000</v>
      </c>
      <c r="AS286" s="1">
        <v>100</v>
      </c>
      <c r="AT286" s="1">
        <v>5</v>
      </c>
      <c r="AU286" s="1">
        <f>((AA286*(AB286-AC286))/((AA286+(AK286*(1+(AS286/AT286))))*AH286*AI286))</f>
        <v>5.3509991126479293E-4</v>
      </c>
      <c r="AV286" s="1">
        <f>((86400*AD286*AE286*(AF286-AG286))/AT286)/((AA286+(AK286*(1+(AS286/AT286))))*AH286*AI286)</f>
        <v>1.35800682747163E-3</v>
      </c>
      <c r="AW286" s="1">
        <f>AU286+AV286</f>
        <v>1.893106738736423E-3</v>
      </c>
      <c r="AX286" s="1">
        <f>AW286*AR286</f>
        <v>734.52541462973215</v>
      </c>
      <c r="AY286" s="1">
        <v>392000</v>
      </c>
      <c r="AZ286" s="1">
        <v>0</v>
      </c>
      <c r="BA286" s="1">
        <v>0.1</v>
      </c>
      <c r="BB286" s="1">
        <f>AY286*AZ286*BA286</f>
        <v>0</v>
      </c>
      <c r="BC286" s="1">
        <v>30000</v>
      </c>
      <c r="BD286" s="1">
        <f>BC286*W286/E286</f>
        <v>48.923787847801933</v>
      </c>
      <c r="BE286" s="1">
        <f>9325000-E286</f>
        <v>8971486.5998377223</v>
      </c>
      <c r="BF286" s="1">
        <f>AZ286*BE286</f>
        <v>0</v>
      </c>
      <c r="BG286" s="1">
        <f>AVERAGE(BF284:BF286)</f>
        <v>37670.284387392872</v>
      </c>
      <c r="BH286" s="1">
        <f>IF((BD286+BB286+AX286+AQ286)&lt;BG286,BD286+BB286+AX286+AQ286,BG286)</f>
        <v>15955.636849823217</v>
      </c>
      <c r="BI286" s="11">
        <v>8324.7957000000042</v>
      </c>
      <c r="BJ286" s="1">
        <v>44157.996268120529</v>
      </c>
      <c r="BK286" s="1">
        <v>31829.126998582014</v>
      </c>
    </row>
    <row r="287" spans="1:63">
      <c r="A287" s="8">
        <v>40099</v>
      </c>
      <c r="B287" s="7" t="s">
        <v>343</v>
      </c>
      <c r="C287" s="1">
        <v>22.202104125000002</v>
      </c>
      <c r="D287" s="1">
        <f>1*C287-19.06222222</f>
        <v>3.1398819050000029</v>
      </c>
      <c r="E287" s="1">
        <f>-9018.7*D287^3 + 50694*D287^2 + 41936*D287-0.0000001</f>
        <v>352279.3242681608</v>
      </c>
      <c r="F287" s="1">
        <f>C287-C288</f>
        <v>1.1349837500002735E-2</v>
      </c>
      <c r="G287" s="1">
        <f>-2254.7*D287^4 + 16898*D287^3 + 20968*D287^2 + 0.8449*D287-0.0000003</f>
        <v>510661.51087730622</v>
      </c>
      <c r="H287" s="1">
        <f>G287-G286</f>
        <v>-4678.5471287561231</v>
      </c>
      <c r="I287" s="1">
        <v>1012.9458333333337</v>
      </c>
      <c r="J287" s="9">
        <v>1.2999999999999999E-3</v>
      </c>
      <c r="K287" s="1">
        <v>1.1679999999999999</v>
      </c>
      <c r="L287" s="9">
        <v>2453000</v>
      </c>
      <c r="M287" s="1">
        <v>2.5083333333333333</v>
      </c>
      <c r="N287" s="1">
        <v>11.446878803297146</v>
      </c>
      <c r="O287" s="10">
        <v>11.979166666666666</v>
      </c>
      <c r="P287" s="1">
        <f>AVERAGE(Q287:Q288)</f>
        <v>17.035199999999996</v>
      </c>
      <c r="Q287" s="1">
        <f>1.158*O287+2.676</f>
        <v>16.547874999999998</v>
      </c>
      <c r="R287" s="1">
        <f>EXP(2.3026*(((7.5*P287)/(P287+237.3)+0.7858)))</f>
        <v>19.415709991642199</v>
      </c>
      <c r="S287" s="1">
        <f>((0.622/I287)*J287*K287*L287*M287*(N287-R287))</f>
        <v>-45.715953469654146</v>
      </c>
      <c r="T287" s="1">
        <f>IF(S287&lt;0,S287,0)</f>
        <v>-45.715953469654146</v>
      </c>
      <c r="U287" s="9">
        <v>2258000</v>
      </c>
      <c r="V287" s="1">
        <f>(-T287)*E287/U287</f>
        <v>7.1323229391339433</v>
      </c>
      <c r="W287" s="1">
        <f>V287*3600*24/1000</f>
        <v>616.23270194117276</v>
      </c>
      <c r="X287" s="1">
        <v>0</v>
      </c>
      <c r="Y287" s="1">
        <f>X287*E287</f>
        <v>0</v>
      </c>
      <c r="Z287" s="1">
        <v>8114000</v>
      </c>
      <c r="AA287" s="1">
        <v>0.1</v>
      </c>
      <c r="AB287" s="1">
        <v>9.3000000000000007</v>
      </c>
      <c r="AC287" s="1">
        <v>0.57828333333333304</v>
      </c>
      <c r="AD287" s="1">
        <v>1.161</v>
      </c>
      <c r="AE287" s="1">
        <v>1.013E-3</v>
      </c>
      <c r="AF287" s="1">
        <v>1.4006382781358186</v>
      </c>
      <c r="AG287" s="1">
        <v>1.1444381930934751</v>
      </c>
      <c r="AH287" s="1">
        <v>999.52845903265631</v>
      </c>
      <c r="AI287" s="1">
        <v>2.4500000000000002</v>
      </c>
      <c r="AJ287" s="1">
        <v>28.356481481481481</v>
      </c>
      <c r="AK287" s="1">
        <v>6.7000000000000004E-2</v>
      </c>
      <c r="AL287" s="1">
        <v>200</v>
      </c>
      <c r="AM287" s="1">
        <v>30</v>
      </c>
      <c r="AN287" s="1">
        <f>((AA287*(AB287-AC287))/((AA287+(AK287*(1+(AL287/AM287))))*AH287*AI287))</f>
        <v>5.8037432541610198E-4</v>
      </c>
      <c r="AO287" s="1">
        <f>((86400*AD287*AE287*(AF287-AG287))/AM287)/((AA287+(AK287*(1+(AL287/AM287))))*AH287*AI287)</f>
        <v>5.774569866140002E-4</v>
      </c>
      <c r="AP287" s="1">
        <f>AN287+AO287</f>
        <v>1.1578313120301021E-3</v>
      </c>
      <c r="AQ287" s="1">
        <f>AP287*Z287</f>
        <v>9394.6432658122485</v>
      </c>
      <c r="AR287" s="1">
        <v>388000</v>
      </c>
      <c r="AS287" s="1">
        <v>100</v>
      </c>
      <c r="AT287" s="1">
        <v>5</v>
      </c>
      <c r="AU287" s="1">
        <f>((AA287*(AB287-AC287))/((AA287+(AK287*(1+(AS287/AT287))))*AH287*AI287))</f>
        <v>2.363346899117548E-4</v>
      </c>
      <c r="AV287" s="1">
        <f>((86400*AD287*AE287*(AF287-AG287))/AT287)/((AA287+(AK287*(1+(AS287/AT287))))*AH287*AI287)</f>
        <v>1.4108803083694413E-3</v>
      </c>
      <c r="AW287" s="1">
        <f>AU287+AV287</f>
        <v>1.6472149982811961E-3</v>
      </c>
      <c r="AX287" s="1">
        <f>AW287*AR287</f>
        <v>639.11941933310413</v>
      </c>
      <c r="AY287" s="1">
        <v>392000</v>
      </c>
      <c r="AZ287" s="1">
        <v>0</v>
      </c>
      <c r="BA287" s="1">
        <v>0.1</v>
      </c>
      <c r="BB287" s="1">
        <f>AY287*AZ287*BA287</f>
        <v>0</v>
      </c>
      <c r="BC287" s="1">
        <v>30000</v>
      </c>
      <c r="BD287" s="1">
        <f>BC287*W287/E287</f>
        <v>52.478189279602994</v>
      </c>
      <c r="BE287" s="1">
        <f>9325000-E287</f>
        <v>8972720.6757318396</v>
      </c>
      <c r="BF287" s="1">
        <f>AZ287*BE287</f>
        <v>0</v>
      </c>
      <c r="BG287" s="1">
        <f>AVERAGE(BF285:BF287)</f>
        <v>0</v>
      </c>
      <c r="BH287" s="1">
        <f>IF((BD287+BB287+AX287+AQ287)&lt;BG287,BD287+BB287+AX287+AQ287,BG287)</f>
        <v>0</v>
      </c>
      <c r="BI287" s="11">
        <v>7070.9048999999959</v>
      </c>
      <c r="BJ287" s="1">
        <v>42595.616546540608</v>
      </c>
      <c r="BK287" s="1">
        <v>31462.397219725666</v>
      </c>
    </row>
    <row r="288" spans="1:63">
      <c r="A288" s="8">
        <v>40100</v>
      </c>
      <c r="B288" s="7" t="s">
        <v>344</v>
      </c>
      <c r="C288" s="1">
        <v>22.190754287499999</v>
      </c>
      <c r="D288" s="1">
        <f>1*C288-19.06222222</f>
        <v>3.1285320675000001</v>
      </c>
      <c r="E288" s="1">
        <f>-9018.7*D288^3 + 50694*D288^2 + 41936*D288-0.0000001</f>
        <v>351213.25945226615</v>
      </c>
      <c r="F288" s="1">
        <f>C288-C289</f>
        <v>-7.2068402777780705E-3</v>
      </c>
      <c r="G288" s="1">
        <f>-2254.7*D288^4 + 16898*D288^3 + 20968*D288^2 + 0.8449*D288-0.0000003</f>
        <v>506669.26466733811</v>
      </c>
      <c r="H288" s="1">
        <f>G288-G287</f>
        <v>-3992.2462099681143</v>
      </c>
      <c r="I288" s="1">
        <v>1012.2499999999997</v>
      </c>
      <c r="J288" s="9">
        <v>1.2999999999999999E-3</v>
      </c>
      <c r="K288" s="1">
        <v>1.1679999999999999</v>
      </c>
      <c r="L288" s="9">
        <v>2453000</v>
      </c>
      <c r="M288" s="1">
        <v>3.0833333333333326</v>
      </c>
      <c r="N288" s="1">
        <v>13.381301791797533</v>
      </c>
      <c r="O288" s="10">
        <v>12.820833333333333</v>
      </c>
      <c r="P288" s="1">
        <f>AVERAGE(Q288:Q289)</f>
        <v>18.733599999999996</v>
      </c>
      <c r="Q288" s="1">
        <f>1.158*O288+2.676</f>
        <v>17.522524999999998</v>
      </c>
      <c r="R288" s="1">
        <f>EXP(2.3026*(((7.5*P288)/(P288+237.3)+0.7858)))</f>
        <v>21.605909480146074</v>
      </c>
      <c r="S288" s="1">
        <f>((0.622/I288)*J288*K288*L288*M288*(N288-R288))</f>
        <v>-58.039279430076895</v>
      </c>
      <c r="T288" s="1">
        <f>IF(S288&lt;0,S288,0)</f>
        <v>-58.039279430076895</v>
      </c>
      <c r="U288" s="9">
        <v>2258000</v>
      </c>
      <c r="V288" s="1">
        <f>(-T288)*E288/U288</f>
        <v>9.0275307816200936</v>
      </c>
      <c r="W288" s="1">
        <f>V288*3600*24/1000</f>
        <v>779.97865953197606</v>
      </c>
      <c r="X288" s="1">
        <v>0</v>
      </c>
      <c r="Y288" s="1">
        <f>X288*E288</f>
        <v>0</v>
      </c>
      <c r="Z288" s="1">
        <v>8114000</v>
      </c>
      <c r="AA288" s="1">
        <v>0.1</v>
      </c>
      <c r="AB288" s="1">
        <v>5</v>
      </c>
      <c r="AC288" s="1">
        <v>0.74784333333333419</v>
      </c>
      <c r="AD288" s="1">
        <v>1.161</v>
      </c>
      <c r="AE288" s="1">
        <v>1.013E-3</v>
      </c>
      <c r="AF288" s="1">
        <v>1.4803071459611348</v>
      </c>
      <c r="AG288" s="1">
        <v>1.3378275831623756</v>
      </c>
      <c r="AH288" s="1">
        <v>999.42831683343036</v>
      </c>
      <c r="AI288" s="1">
        <v>2.4500000000000002</v>
      </c>
      <c r="AJ288" s="1">
        <v>28.356481481481481</v>
      </c>
      <c r="AK288" s="1">
        <v>6.7000000000000004E-2</v>
      </c>
      <c r="AL288" s="1">
        <v>200</v>
      </c>
      <c r="AM288" s="1">
        <v>30</v>
      </c>
      <c r="AN288" s="1">
        <f>((AA288*(AB288-AC288))/((AA288+(AK288*(1+(AL288/AM288))))*AH288*AI288))</f>
        <v>2.8298211554587889E-4</v>
      </c>
      <c r="AO288" s="1">
        <f>((86400*AD288*AE288*(AF288-AG288))/AM288)/((AA288+(AK288*(1+(AL288/AM288))))*AH288*AI288)</f>
        <v>3.2117109941107749E-4</v>
      </c>
      <c r="AP288" s="1">
        <f>AN288+AO288</f>
        <v>6.0415321495695638E-4</v>
      </c>
      <c r="AQ288" s="1">
        <f>AP288*Z288</f>
        <v>4902.0991861607445</v>
      </c>
      <c r="AR288" s="1">
        <v>388000</v>
      </c>
      <c r="AS288" s="1">
        <v>100</v>
      </c>
      <c r="AT288" s="1">
        <v>5</v>
      </c>
      <c r="AU288" s="1">
        <f>((AA288*(AB288-AC288))/((AA288+(AK288*(1+(AS288/AT288))))*AH288*AI288))</f>
        <v>1.1523337197964235E-4</v>
      </c>
      <c r="AV288" s="1">
        <f>((86400*AD288*AE288*(AF288-AG288))/AT288)/((AA288+(AK288*(1+(AS288/AT288))))*AH288*AI288)</f>
        <v>7.8470603054518089E-4</v>
      </c>
      <c r="AW288" s="1">
        <f>AU288+AV288</f>
        <v>8.9993940252482325E-4</v>
      </c>
      <c r="AX288" s="1">
        <f>AW288*AR288</f>
        <v>349.17648817963141</v>
      </c>
      <c r="AY288" s="1">
        <v>392000</v>
      </c>
      <c r="AZ288" s="1">
        <v>0</v>
      </c>
      <c r="BA288" s="1">
        <v>0.1</v>
      </c>
      <c r="BB288" s="1">
        <f>AY288*AZ288*BA288</f>
        <v>0</v>
      </c>
      <c r="BC288" s="1">
        <v>30000</v>
      </c>
      <c r="BD288" s="1">
        <f>BC288*W288/E288</f>
        <v>66.624363278458503</v>
      </c>
      <c r="BE288" s="1">
        <f>9325000-E288</f>
        <v>8973786.7405477334</v>
      </c>
      <c r="BF288" s="1">
        <f>AZ288*BE288</f>
        <v>0</v>
      </c>
      <c r="BG288" s="1">
        <f>AVERAGE(BF286:BF288)</f>
        <v>0</v>
      </c>
      <c r="BH288" s="1">
        <f>IF((BD288+BB288+AX288+AQ288)&lt;BG288,BD288+BB288+AX288+AQ288,BG288)</f>
        <v>0</v>
      </c>
      <c r="BI288" s="11">
        <v>6980.8950000000032</v>
      </c>
      <c r="BJ288" s="1">
        <v>41250.276261817897</v>
      </c>
      <c r="BK288" s="1">
        <v>31057.113711381753</v>
      </c>
    </row>
    <row r="289" spans="1:63">
      <c r="A289" s="8">
        <v>40101</v>
      </c>
      <c r="B289" s="7" t="s">
        <v>345</v>
      </c>
      <c r="C289" s="1">
        <v>22.197961127777777</v>
      </c>
      <c r="D289" s="1">
        <f>1*C289-19.06222222</f>
        <v>3.1357389077777782</v>
      </c>
      <c r="E289" s="1">
        <f>-9018.7*D289^3 + 50694*D289^2 + 41936*D289-0.0000001</f>
        <v>351891.20054756041</v>
      </c>
      <c r="F289" s="1">
        <f>C289-C290</f>
        <v>1.1051931481478761E-2</v>
      </c>
      <c r="G289" s="1">
        <f>-2254.7*D289^4 + 16898*D289^3 + 20968*D289^2 + 0.8449*D289-0.0000003</f>
        <v>509202.83150692825</v>
      </c>
      <c r="H289" s="1">
        <f>G289-G288</f>
        <v>2533.5668395901448</v>
      </c>
      <c r="I289" s="1">
        <v>1009.4125000000001</v>
      </c>
      <c r="J289" s="9">
        <v>1.2999999999999999E-3</v>
      </c>
      <c r="K289" s="1">
        <v>1.1679999999999999</v>
      </c>
      <c r="L289" s="9">
        <v>2453000</v>
      </c>
      <c r="M289" s="1">
        <v>3.1875</v>
      </c>
      <c r="N289" s="1">
        <v>15.79567720406035</v>
      </c>
      <c r="O289" s="10">
        <v>14.9125</v>
      </c>
      <c r="P289" s="1">
        <f>AVERAGE(Q289:Q290)</f>
        <v>19.949499999999997</v>
      </c>
      <c r="Q289" s="1">
        <f>1.158*O289+2.676</f>
        <v>19.944674999999997</v>
      </c>
      <c r="R289" s="1">
        <f>EXP(2.3026*(((7.5*P289)/(P289+237.3)+0.7858)))</f>
        <v>23.303870538952637</v>
      </c>
      <c r="S289" s="1">
        <f>((0.622/I289)*J289*K289*L289*M289*(N289-R289))</f>
        <v>-54.927659016037836</v>
      </c>
      <c r="T289" s="1">
        <f>IF(S289&lt;0,S289,0)</f>
        <v>-54.927659016037836</v>
      </c>
      <c r="U289" s="9">
        <v>2258000</v>
      </c>
      <c r="V289" s="1">
        <f>(-T289)*E289/U289</f>
        <v>8.5600353739683719</v>
      </c>
      <c r="W289" s="1">
        <f>V289*3600*24/1000</f>
        <v>739.5870563108673</v>
      </c>
      <c r="X289" s="1">
        <v>1.5599999999999999E-2</v>
      </c>
      <c r="Y289" s="1">
        <f>X289*E289</f>
        <v>5489.5027285419419</v>
      </c>
      <c r="Z289" s="1">
        <v>8114000</v>
      </c>
      <c r="AA289" s="1">
        <v>0.1</v>
      </c>
      <c r="AB289" s="1">
        <v>18.5</v>
      </c>
      <c r="AC289" s="1">
        <v>1.0283500000000005</v>
      </c>
      <c r="AD289" s="1">
        <v>1.161</v>
      </c>
      <c r="AE289" s="1">
        <v>1.013E-3</v>
      </c>
      <c r="AF289" s="1">
        <v>1.6957631826504187</v>
      </c>
      <c r="AG289" s="1">
        <v>1.5791794638432024</v>
      </c>
      <c r="AH289" s="1">
        <v>999.14168390364739</v>
      </c>
      <c r="AI289" s="1">
        <v>2.4500000000000002</v>
      </c>
      <c r="AJ289" s="1">
        <v>28.356481481481481</v>
      </c>
      <c r="AK289" s="1">
        <v>6.7000000000000004E-2</v>
      </c>
      <c r="AL289" s="1">
        <v>200</v>
      </c>
      <c r="AM289" s="1">
        <v>30</v>
      </c>
      <c r="AN289" s="1">
        <f>((AA289*(AB289-AC289))/((AA289+(AK289*(1+(AL289/AM289))))*AH289*AI289))</f>
        <v>1.1630763503171933E-3</v>
      </c>
      <c r="AO289" s="1">
        <f>((86400*AD289*AE289*(AF289-AG289))/AM289)/((AA289+(AK289*(1+(AL289/AM289))))*AH289*AI289)</f>
        <v>2.628732297857185E-4</v>
      </c>
      <c r="AP289" s="1">
        <f>AN289+AO289</f>
        <v>1.4259495801029118E-3</v>
      </c>
      <c r="AQ289" s="1">
        <f>AP289*Z289</f>
        <v>11570.154892955026</v>
      </c>
      <c r="AR289" s="1">
        <v>388000</v>
      </c>
      <c r="AS289" s="1">
        <v>100</v>
      </c>
      <c r="AT289" s="1">
        <v>5</v>
      </c>
      <c r="AU289" s="1">
        <f>((AA289*(AB289-AC289))/((AA289+(AK289*(1+(AS289/AT289))))*AH289*AI289))</f>
        <v>4.7361724417915353E-4</v>
      </c>
      <c r="AV289" s="1">
        <f>((86400*AD289*AE289*(AF289-AG289))/AT289)/((AA289+(AK289*(1+(AS289/AT289))))*AH289*AI289)</f>
        <v>6.4226889984805283E-4</v>
      </c>
      <c r="AW289" s="1">
        <f>AU289+AV289</f>
        <v>1.1158861440272064E-3</v>
      </c>
      <c r="AX289" s="1">
        <f>AW289*AR289</f>
        <v>432.96382388255608</v>
      </c>
      <c r="AY289" s="1">
        <v>392000</v>
      </c>
      <c r="AZ289" s="1">
        <v>1.5599999999999999E-2</v>
      </c>
      <c r="BA289" s="1">
        <v>0.1</v>
      </c>
      <c r="BB289" s="1">
        <f>AY289*AZ289*BA289</f>
        <v>611.52</v>
      </c>
      <c r="BC289" s="1">
        <v>30000</v>
      </c>
      <c r="BD289" s="1">
        <f>BC289*W289/E289</f>
        <v>63.052476602998254</v>
      </c>
      <c r="BE289" s="1">
        <f>9325000-E289</f>
        <v>8973108.799452439</v>
      </c>
      <c r="BF289" s="1">
        <f>AZ289*BE289</f>
        <v>139980.49727145804</v>
      </c>
      <c r="BG289" s="1">
        <f>AVERAGE(BF287:BF289)</f>
        <v>46660.165757152681</v>
      </c>
      <c r="BH289" s="1">
        <f>IF((BD289+BB289+AX289+AQ289)&lt;BG289,BD289+BB289+AX289+AQ289,BG289)</f>
        <v>12677.69119344058</v>
      </c>
      <c r="BI289" s="11">
        <v>47870.564399999981</v>
      </c>
      <c r="BJ289" s="1">
        <v>82123.941363571255</v>
      </c>
      <c r="BK289" s="1">
        <v>32037.028130930328</v>
      </c>
    </row>
    <row r="290" spans="1:63">
      <c r="A290" s="8">
        <v>40102</v>
      </c>
      <c r="B290" s="7" t="s">
        <v>346</v>
      </c>
      <c r="C290" s="1">
        <v>22.186909196296298</v>
      </c>
      <c r="D290" s="1">
        <f>1*C290-19.06222222</f>
        <v>3.1246869762962994</v>
      </c>
      <c r="E290" s="1">
        <f>-9018.7*D290^3 + 50694*D290^2 + 41936*D290-0.0000001</f>
        <v>350850.11102450738</v>
      </c>
      <c r="F290" s="1">
        <f>C290-C291</f>
        <v>2.254350879629996E-2</v>
      </c>
      <c r="G290" s="1">
        <f>-2254.7*D290^4 + 16898*D290^3 + 20968*D290^2 + 0.8449*D290-0.0000003</f>
        <v>505319.5240047283</v>
      </c>
      <c r="H290" s="1">
        <f>G290-G289</f>
        <v>-3883.3075021999539</v>
      </c>
      <c r="I290" s="1">
        <v>1010.6375000000002</v>
      </c>
      <c r="J290" s="9">
        <v>1.2999999999999999E-3</v>
      </c>
      <c r="K290" s="1">
        <v>1.1679999999999999</v>
      </c>
      <c r="L290" s="9">
        <v>2453000</v>
      </c>
      <c r="M290" s="1">
        <v>4.7625000000000002</v>
      </c>
      <c r="N290" s="1">
        <v>13.520159021217205</v>
      </c>
      <c r="O290" s="10">
        <v>14.920833333333334</v>
      </c>
      <c r="P290" s="1">
        <f>AVERAGE(Q290:Q291)</f>
        <v>19.959149999999998</v>
      </c>
      <c r="Q290" s="1">
        <f>1.158*O290+2.676</f>
        <v>19.954324999999997</v>
      </c>
      <c r="R290" s="1">
        <f>EXP(2.3026*(((7.5*P290)/(P290+237.3)+0.7858)))</f>
        <v>23.317800094800376</v>
      </c>
      <c r="S290" s="1">
        <f>((0.622/I290)*J290*K290*L290*M290*(N290-R290))</f>
        <v>-106.96340840254817</v>
      </c>
      <c r="T290" s="1">
        <f>IF(S290&lt;0,S290,0)</f>
        <v>-106.96340840254817</v>
      </c>
      <c r="U290" s="9">
        <v>2258000</v>
      </c>
      <c r="V290" s="1">
        <f>(-T290)*E290/U290</f>
        <v>16.620072503805911</v>
      </c>
      <c r="W290" s="1">
        <f>V290*3600*24/1000</f>
        <v>1435.9742643288309</v>
      </c>
      <c r="X290" s="1">
        <v>9.5999999999999992E-3</v>
      </c>
      <c r="Y290" s="1">
        <f>X290*E290</f>
        <v>3368.1610658352706</v>
      </c>
      <c r="Z290" s="1">
        <v>8114000</v>
      </c>
      <c r="AA290" s="1">
        <v>0.1</v>
      </c>
      <c r="AB290" s="1">
        <v>19.3</v>
      </c>
      <c r="AC290" s="1">
        <v>0.63428000000000084</v>
      </c>
      <c r="AD290" s="1">
        <v>1.161</v>
      </c>
      <c r="AE290" s="1">
        <v>1.013E-3</v>
      </c>
      <c r="AF290" s="1">
        <v>1.6966738149519029</v>
      </c>
      <c r="AG290" s="1">
        <v>1.3516834725783495</v>
      </c>
      <c r="AH290" s="1">
        <v>999.14043682357158</v>
      </c>
      <c r="AI290" s="1">
        <v>2.4500000000000002</v>
      </c>
      <c r="AJ290" s="1">
        <v>28.356481481481481</v>
      </c>
      <c r="AK290" s="1">
        <v>6.7000000000000004E-2</v>
      </c>
      <c r="AL290" s="1">
        <v>200</v>
      </c>
      <c r="AM290" s="1">
        <v>30</v>
      </c>
      <c r="AN290" s="1">
        <f>((AA290*(AB290-AC290))/((AA290+(AK290*(1+(AL290/AM290))))*AH290*AI290))</f>
        <v>1.2425663626855802E-3</v>
      </c>
      <c r="AO290" s="1">
        <f>((86400*AD290*AE290*(AF290-AG290))/AM290)/((AA290+(AK290*(1+(AL290/AM290))))*AH290*AI290)</f>
        <v>7.7788596611830642E-4</v>
      </c>
      <c r="AP290" s="1">
        <f>AN290+AO290</f>
        <v>2.0204523288038867E-3</v>
      </c>
      <c r="AQ290" s="1">
        <f>AP290*Z290</f>
        <v>16393.950195914738</v>
      </c>
      <c r="AR290" s="1">
        <v>388000</v>
      </c>
      <c r="AS290" s="1">
        <v>100</v>
      </c>
      <c r="AT290" s="1">
        <v>5</v>
      </c>
      <c r="AU290" s="1">
        <f>((AA290*(AB290-AC290))/((AA290+(AK290*(1+(AS290/AT290))))*AH290*AI290))</f>
        <v>5.0598643523648589E-4</v>
      </c>
      <c r="AV290" s="1">
        <f>((86400*AD290*AE290*(AF290-AG290))/AT290)/((AA290+(AK290*(1+(AS290/AT290))))*AH290*AI290)</f>
        <v>1.9005813717635064E-3</v>
      </c>
      <c r="AW290" s="1">
        <f>AU290+AV290</f>
        <v>2.4065678069999921E-3</v>
      </c>
      <c r="AX290" s="1">
        <f>AW290*AR290</f>
        <v>933.7483091159969</v>
      </c>
      <c r="AY290" s="1">
        <v>392000</v>
      </c>
      <c r="AZ290" s="1">
        <v>9.5999999999999992E-3</v>
      </c>
      <c r="BA290" s="1">
        <v>0.1</v>
      </c>
      <c r="BB290" s="1">
        <f>AY290*AZ290*BA290</f>
        <v>376.32</v>
      </c>
      <c r="BC290" s="1">
        <v>30000</v>
      </c>
      <c r="BD290" s="1">
        <f>BC290*W290/E290</f>
        <v>122.78527660735379</v>
      </c>
      <c r="BE290" s="1">
        <f>9325000-E290</f>
        <v>8974149.8889754917</v>
      </c>
      <c r="BF290" s="1">
        <f>AZ290*BE290</f>
        <v>86151.838934164713</v>
      </c>
      <c r="BG290" s="1">
        <f>AVERAGE(BF288:BF290)</f>
        <v>75377.445401874254</v>
      </c>
      <c r="BH290" s="1">
        <f>IF((BD290+BB290+AX290+AQ290)&lt;BG290,BD290+BB290+AX290+AQ290,BG290)</f>
        <v>17826.803781638089</v>
      </c>
      <c r="BI290" s="11">
        <v>19276.106399999982</v>
      </c>
      <c r="BJ290" s="1">
        <v>58784.206161630747</v>
      </c>
      <c r="BK290" s="1">
        <v>33692.605457924372</v>
      </c>
    </row>
    <row r="291" spans="1:63">
      <c r="A291" s="8">
        <v>40103</v>
      </c>
      <c r="B291" s="7" t="s">
        <v>347</v>
      </c>
      <c r="C291" s="1">
        <v>22.164365687499998</v>
      </c>
      <c r="D291" s="1">
        <f>1*C291-19.06222222</f>
        <v>3.1021434674999995</v>
      </c>
      <c r="E291" s="1">
        <f>-9018.7*D291^3 + 50694*D291^2 + 41936*D291-0.0000001</f>
        <v>348700.96095702064</v>
      </c>
      <c r="F291" s="1">
        <f>C291-C292</f>
        <v>4.878453046217146E-3</v>
      </c>
      <c r="G291" s="1">
        <f>-2254.7*D291^4 + 16898*D291^3 + 20968*D291^2 + 0.8449*D291-0.0000003</f>
        <v>497434.34107213217</v>
      </c>
      <c r="H291" s="1">
        <f>G291-G290</f>
        <v>-7885.1829325961298</v>
      </c>
      <c r="I291" s="1">
        <v>1006.7874999999999</v>
      </c>
      <c r="J291" s="9">
        <v>1.2999999999999999E-3</v>
      </c>
      <c r="K291" s="1">
        <v>1.1679999999999999</v>
      </c>
      <c r="L291" s="9">
        <v>2453000</v>
      </c>
      <c r="M291" s="1">
        <v>3.5749999999999997</v>
      </c>
      <c r="N291" s="1">
        <v>14.072195782070112</v>
      </c>
      <c r="O291" s="10">
        <v>14.929166666666665</v>
      </c>
      <c r="P291" s="1">
        <f>AVERAGE(Q291:Q292)</f>
        <v>18.4634</v>
      </c>
      <c r="Q291" s="1">
        <f>1.158*O291+2.676</f>
        <v>19.963974999999998</v>
      </c>
      <c r="R291" s="1">
        <f>EXP(2.3026*(((7.5*P291)/(P291+237.3)+0.7858)))</f>
        <v>21.243638630225277</v>
      </c>
      <c r="S291" s="1">
        <f>((0.622/I291)*J291*K291*L291*M291*(N291-R291))</f>
        <v>-58.995502007826424</v>
      </c>
      <c r="T291" s="1">
        <f>IF(S291&lt;0,S291,0)</f>
        <v>-58.995502007826424</v>
      </c>
      <c r="U291" s="9">
        <v>2258000</v>
      </c>
      <c r="V291" s="1">
        <f>(-T291)*E291/U291</f>
        <v>9.1106236679676318</v>
      </c>
      <c r="W291" s="1">
        <f>V291*3600*24/1000</f>
        <v>787.15788491240335</v>
      </c>
      <c r="X291" s="1">
        <v>0</v>
      </c>
      <c r="Y291" s="1">
        <f>X291*E291</f>
        <v>0</v>
      </c>
      <c r="Z291" s="1">
        <v>8114000</v>
      </c>
      <c r="AA291" s="1">
        <v>0.1</v>
      </c>
      <c r="AB291" s="1">
        <v>14.8</v>
      </c>
      <c r="AC291" s="1">
        <v>0.26794666666666572</v>
      </c>
      <c r="AD291" s="1">
        <v>1.161</v>
      </c>
      <c r="AE291" s="1">
        <v>1.013E-3</v>
      </c>
      <c r="AF291" s="1">
        <v>1.6975848760461874</v>
      </c>
      <c r="AG291" s="1">
        <v>1.4068734660232778</v>
      </c>
      <c r="AH291" s="1">
        <v>999.13918892348931</v>
      </c>
      <c r="AI291" s="1">
        <v>2.4500000000000002</v>
      </c>
      <c r="AJ291" s="1">
        <v>28.356481481481481</v>
      </c>
      <c r="AK291" s="1">
        <v>6.7000000000000004E-2</v>
      </c>
      <c r="AL291" s="1">
        <v>200</v>
      </c>
      <c r="AM291" s="1">
        <v>30</v>
      </c>
      <c r="AN291" s="1">
        <f>((AA291*(AB291-AC291))/((AA291+(AK291*(1+(AL291/AM291))))*AH291*AI291))</f>
        <v>9.6739173230655324E-4</v>
      </c>
      <c r="AO291" s="1">
        <f>((86400*AD291*AE291*(AF291-AG291))/AM291)/((AA291+(AK291*(1+(AL291/AM291))))*AH291*AI291)</f>
        <v>6.5549837405617744E-4</v>
      </c>
      <c r="AP291" s="1">
        <f>AN291+AO291</f>
        <v>1.6228901063627308E-3</v>
      </c>
      <c r="AQ291" s="1">
        <f>AP291*Z291</f>
        <v>13168.130323027197</v>
      </c>
      <c r="AR291" s="1">
        <v>388000</v>
      </c>
      <c r="AS291" s="1">
        <v>100</v>
      </c>
      <c r="AT291" s="1">
        <v>5</v>
      </c>
      <c r="AU291" s="1">
        <f>((AA291*(AB291-AC291))/((AA291+(AK291*(1+(AS291/AT291))))*AH291*AI291))</f>
        <v>3.9393235549134361E-4</v>
      </c>
      <c r="AV291" s="1">
        <f>((86400*AD291*AE291*(AF291-AG291))/AT291)/((AA291+(AK291*(1+(AS291/AT291))))*AH291*AI291)</f>
        <v>1.6015560804743497E-3</v>
      </c>
      <c r="AW291" s="1">
        <f>AU291+AV291</f>
        <v>1.9954884359656934E-3</v>
      </c>
      <c r="AX291" s="1">
        <f>AW291*AR291</f>
        <v>774.249513154689</v>
      </c>
      <c r="AY291" s="1">
        <v>392000</v>
      </c>
      <c r="AZ291" s="1">
        <v>0</v>
      </c>
      <c r="BA291" s="1">
        <v>0.1</v>
      </c>
      <c r="BB291" s="1">
        <f>AY291*AZ291*BA291</f>
        <v>0</v>
      </c>
      <c r="BC291" s="1">
        <v>30000</v>
      </c>
      <c r="BD291" s="1">
        <f>BC291*W291/E291</f>
        <v>67.722028877008881</v>
      </c>
      <c r="BE291" s="1">
        <f>9325000-E291</f>
        <v>8976299.0390429795</v>
      </c>
      <c r="BF291" s="1">
        <f>AZ291*BE291</f>
        <v>0</v>
      </c>
      <c r="BG291" s="1">
        <f>AVERAGE(BF289:BF291)</f>
        <v>75377.445401874254</v>
      </c>
      <c r="BH291" s="1">
        <f>IF((BD291+BB291+AX291+AQ291)&lt;BG291,BD291+BB291+AX291+AQ291,BG291)</f>
        <v>14010.101865058896</v>
      </c>
      <c r="BI291" s="11">
        <v>10044.446400000006</v>
      </c>
      <c r="BJ291" s="1">
        <v>51642.552194482923</v>
      </c>
      <c r="BK291" s="1">
        <v>34500.080746799191</v>
      </c>
    </row>
    <row r="292" spans="1:63">
      <c r="A292" s="8">
        <v>40104</v>
      </c>
      <c r="B292" s="7" t="s">
        <v>348</v>
      </c>
      <c r="C292" s="1">
        <v>22.159487234453781</v>
      </c>
      <c r="D292" s="1">
        <f>1*C292-19.06222222</f>
        <v>3.0972650144537823</v>
      </c>
      <c r="E292" s="1">
        <f>-9018.7*D292^3 + 50694*D292^2 + 41936*D292-0.0000001</f>
        <v>348231.4135126542</v>
      </c>
      <c r="F292" s="1">
        <f>C292-C293</f>
        <v>-9.8850933239980066E-3</v>
      </c>
      <c r="G292" s="1">
        <f>-2254.7*D292^4 + 16898*D292^3 + 20968*D292^2 + 0.8449*D292-0.0000003</f>
        <v>495734.37490505894</v>
      </c>
      <c r="H292" s="1">
        <f>G292-G291</f>
        <v>-1699.9661670732312</v>
      </c>
      <c r="I292" s="1">
        <v>1004.0416666666664</v>
      </c>
      <c r="J292" s="9">
        <v>1.2999999999999999E-3</v>
      </c>
      <c r="K292" s="1">
        <v>1.1679999999999999</v>
      </c>
      <c r="L292" s="9">
        <v>2453000</v>
      </c>
      <c r="M292" s="1">
        <v>3.6291666666666669</v>
      </c>
      <c r="N292" s="1">
        <v>11.451308338944637</v>
      </c>
      <c r="O292" s="10">
        <v>12.3375</v>
      </c>
      <c r="P292" s="1">
        <f>AVERAGE(Q292:Q293)</f>
        <v>16.410362499999998</v>
      </c>
      <c r="Q292" s="1">
        <f>1.158*O292+2.676</f>
        <v>16.962824999999999</v>
      </c>
      <c r="R292" s="1">
        <f>EXP(2.3026*(((7.5*P292)/(P292+237.3)+0.7858)))</f>
        <v>18.660331317204605</v>
      </c>
      <c r="S292" s="1">
        <f>((0.622/I292)*J292*K292*L292*M292*(N292-R292))</f>
        <v>-60.367850890084114</v>
      </c>
      <c r="T292" s="1">
        <f>IF(S292&lt;0,S292,0)</f>
        <v>-60.367850890084114</v>
      </c>
      <c r="U292" s="9">
        <v>2258000</v>
      </c>
      <c r="V292" s="1">
        <f>(-T292)*E292/U292</f>
        <v>9.3100009061891633</v>
      </c>
      <c r="W292" s="1">
        <f>V292*3600*24/1000</f>
        <v>804.38407829474374</v>
      </c>
      <c r="X292" s="1">
        <v>8.8000000000000005E-3</v>
      </c>
      <c r="Y292" s="1">
        <f>X292*E292</f>
        <v>3064.4364389113571</v>
      </c>
      <c r="Z292" s="1">
        <v>8114000</v>
      </c>
      <c r="AA292" s="1">
        <v>0.1</v>
      </c>
      <c r="AB292" s="1">
        <v>24.8</v>
      </c>
      <c r="AC292" s="1">
        <v>-0.97340000000000027</v>
      </c>
      <c r="AD292" s="1">
        <v>1.161</v>
      </c>
      <c r="AE292" s="1">
        <v>1.013E-3</v>
      </c>
      <c r="AF292" s="1">
        <v>1.4340840989931263</v>
      </c>
      <c r="AG292" s="1">
        <v>1.1448771390295125</v>
      </c>
      <c r="AH292" s="1">
        <v>999.48691347977763</v>
      </c>
      <c r="AI292" s="1">
        <v>2.4500000000000002</v>
      </c>
      <c r="AJ292" s="1">
        <v>28.356481481481481</v>
      </c>
      <c r="AK292" s="1">
        <v>6.7000000000000004E-2</v>
      </c>
      <c r="AL292" s="1">
        <v>200</v>
      </c>
      <c r="AM292" s="1">
        <v>30</v>
      </c>
      <c r="AN292" s="1">
        <f>((AA292*(AB292-AC292))/((AA292+(AK292*(1+(AL292/AM292))))*AH292*AI292))</f>
        <v>1.7151258148955027E-3</v>
      </c>
      <c r="AO292" s="1">
        <f>((86400*AD292*AE292*(AF292-AG292))/AM292)/((AA292+(AK292*(1+(AL292/AM292))))*AH292*AI292)</f>
        <v>6.5187925851058497E-4</v>
      </c>
      <c r="AP292" s="1">
        <f>AN292+AO292</f>
        <v>2.3670050734060878E-3</v>
      </c>
      <c r="AQ292" s="1">
        <f>AP292*Z292</f>
        <v>19205.879165616996</v>
      </c>
      <c r="AR292" s="1">
        <v>388000</v>
      </c>
      <c r="AS292" s="1">
        <v>100</v>
      </c>
      <c r="AT292" s="1">
        <v>5</v>
      </c>
      <c r="AU292" s="1">
        <f>((AA292*(AB292-AC292))/((AA292+(AK292*(1+(AS292/AT292))))*AH292*AI292))</f>
        <v>6.9841774501716884E-4</v>
      </c>
      <c r="AV292" s="1">
        <f>((86400*AD292*AE292*(AF292-AG292))/AT292)/((AA292+(AK292*(1+(AS292/AT292))))*AH292*AI292)</f>
        <v>1.5927136229833933E-3</v>
      </c>
      <c r="AW292" s="1">
        <f>AU292+AV292</f>
        <v>2.2911313680005624E-3</v>
      </c>
      <c r="AX292" s="1">
        <f>AW292*AR292</f>
        <v>888.9589707842182</v>
      </c>
      <c r="AY292" s="1">
        <v>392000</v>
      </c>
      <c r="AZ292" s="1">
        <v>8.8000000000000005E-3</v>
      </c>
      <c r="BA292" s="1">
        <v>0.1</v>
      </c>
      <c r="BB292" s="1">
        <f>AY292*AZ292*BA292</f>
        <v>344.96000000000004</v>
      </c>
      <c r="BC292" s="1">
        <v>30000</v>
      </c>
      <c r="BD292" s="1">
        <f>BC292*W292/E292</f>
        <v>69.297373563816663</v>
      </c>
      <c r="BE292" s="1">
        <f>9325000-E292</f>
        <v>8976768.5864873454</v>
      </c>
      <c r="BF292" s="1">
        <f>AZ292*BE292</f>
        <v>78995.563561088638</v>
      </c>
      <c r="BG292" s="1">
        <f>AVERAGE(BF290:BF292)</f>
        <v>55049.134165084455</v>
      </c>
      <c r="BH292" s="1">
        <f>IF((BD292+BB292+AX292+AQ292)&lt;BG292,BD292+BB292+AX292+AQ292,BG292)</f>
        <v>20509.095509965031</v>
      </c>
      <c r="BI292" s="11">
        <v>9508.3047000000024</v>
      </c>
      <c r="BJ292" s="1">
        <v>48301.122209182009</v>
      </c>
      <c r="BK292" s="1">
        <v>34832.798981492168</v>
      </c>
    </row>
    <row r="293" spans="1:63">
      <c r="A293" s="8">
        <v>40105</v>
      </c>
      <c r="B293" s="7" t="s">
        <v>349</v>
      </c>
      <c r="C293" s="1">
        <v>22.169372327777779</v>
      </c>
      <c r="D293" s="1">
        <f>1*C293-19.06222222</f>
        <v>3.1071501077777803</v>
      </c>
      <c r="E293" s="1">
        <f>-9018.7*D293^3 + 50694*D293^2 + 41936*D293-0.0000001</f>
        <v>349181.20128836692</v>
      </c>
      <c r="F293" s="1">
        <f>C293-C294</f>
        <v>-9.2839430555535785E-3</v>
      </c>
      <c r="G293" s="1">
        <f>-2254.7*D293^4 + 16898*D293^3 + 20968*D293^2 + 0.8449*D293-0.0000003</f>
        <v>499181.35348773515</v>
      </c>
      <c r="H293" s="1">
        <f>G293-G292</f>
        <v>3446.978582676209</v>
      </c>
      <c r="I293" s="1">
        <v>1009.904166666667</v>
      </c>
      <c r="J293" s="9">
        <v>1.2999999999999999E-3</v>
      </c>
      <c r="K293" s="1">
        <v>1.1679999999999999</v>
      </c>
      <c r="L293" s="9">
        <v>2453000</v>
      </c>
      <c r="M293" s="1">
        <v>2.458333333333333</v>
      </c>
      <c r="N293" s="1">
        <v>9.6073599860993788</v>
      </c>
      <c r="O293" s="10">
        <v>11.383333333333331</v>
      </c>
      <c r="P293" s="1">
        <f>AVERAGE(Q293:Q294)</f>
        <v>16.043662499999996</v>
      </c>
      <c r="Q293" s="1">
        <f>1.158*O293+2.676</f>
        <v>15.857899999999997</v>
      </c>
      <c r="R293" s="1">
        <f>EXP(2.3026*(((7.5*P293)/(P293+237.3)+0.7858)))</f>
        <v>18.22911761611504</v>
      </c>
      <c r="S293" s="1">
        <f>((0.622/I293)*J293*K293*L293*M293*(N293-R293))</f>
        <v>-48.621745294760821</v>
      </c>
      <c r="T293" s="1">
        <f>IF(S293&lt;0,S293,0)</f>
        <v>-48.621745294760821</v>
      </c>
      <c r="U293" s="9">
        <v>2258000</v>
      </c>
      <c r="V293" s="1">
        <f>(-T293)*E293/U293</f>
        <v>7.5189545751822795</v>
      </c>
      <c r="W293" s="1">
        <f>V293*3600*24/1000</f>
        <v>649.63767529574898</v>
      </c>
      <c r="X293" s="1">
        <v>3.3999999999999998E-3</v>
      </c>
      <c r="Y293" s="1">
        <f>X293*E293</f>
        <v>1187.2160843804475</v>
      </c>
      <c r="Z293" s="1">
        <v>8114000</v>
      </c>
      <c r="AA293" s="1">
        <v>0.1</v>
      </c>
      <c r="AB293" s="1">
        <v>19.899999999999999</v>
      </c>
      <c r="AC293" s="1">
        <v>-1.009510000000001</v>
      </c>
      <c r="AD293" s="1">
        <v>1.161</v>
      </c>
      <c r="AE293" s="1">
        <v>1.013E-3</v>
      </c>
      <c r="AF293" s="1">
        <v>1.346540065235297</v>
      </c>
      <c r="AG293" s="1">
        <v>0.96053191320117848</v>
      </c>
      <c r="AH293" s="1">
        <v>999.59392061471635</v>
      </c>
      <c r="AI293" s="1">
        <v>2.4500000000000002</v>
      </c>
      <c r="AJ293" s="1">
        <v>28.356481481481481</v>
      </c>
      <c r="AK293" s="1">
        <v>6.7000000000000004E-2</v>
      </c>
      <c r="AL293" s="1">
        <v>200</v>
      </c>
      <c r="AM293" s="1">
        <v>30</v>
      </c>
      <c r="AN293" s="1">
        <f>((AA293*(AB293-AC293))/((AA293+(AK293*(1+(AL293/AM293))))*AH293*AI293))</f>
        <v>1.3913027106179699E-3</v>
      </c>
      <c r="AO293" s="1">
        <f>((86400*AD293*AE293*(AF293-AG293))/AM293)/((AA293+(AK293*(1+(AL293/AM293))))*AH293*AI293)</f>
        <v>8.699782700213372E-4</v>
      </c>
      <c r="AP293" s="1">
        <f>AN293+AO293</f>
        <v>2.2612809806393072E-3</v>
      </c>
      <c r="AQ293" s="1">
        <f>AP293*Z293</f>
        <v>18348.033876907339</v>
      </c>
      <c r="AR293" s="1">
        <v>388000</v>
      </c>
      <c r="AS293" s="1">
        <v>100</v>
      </c>
      <c r="AT293" s="1">
        <v>5</v>
      </c>
      <c r="AU293" s="1">
        <f>((AA293*(AB293-AC293))/((AA293+(AK293*(1+(AS293/AT293))))*AH293*AI293))</f>
        <v>5.6655348158541968E-4</v>
      </c>
      <c r="AV293" s="1">
        <f>((86400*AD293*AE293*(AF293-AG293))/AT293)/((AA293+(AK293*(1+(AS293/AT293))))*AH293*AI293)</f>
        <v>2.1255872529652043E-3</v>
      </c>
      <c r="AW293" s="1">
        <f>AU293+AV293</f>
        <v>2.6921407345506239E-3</v>
      </c>
      <c r="AX293" s="1">
        <f>AW293*AR293</f>
        <v>1044.550605005642</v>
      </c>
      <c r="AY293" s="1">
        <v>392000</v>
      </c>
      <c r="AZ293" s="1">
        <v>3.3999999999999998E-3</v>
      </c>
      <c r="BA293" s="1">
        <v>0.1</v>
      </c>
      <c r="BB293" s="1">
        <f>AY293*AZ293*BA293</f>
        <v>133.28</v>
      </c>
      <c r="BC293" s="1">
        <v>30000</v>
      </c>
      <c r="BD293" s="1">
        <f>BC293*W293/E293</f>
        <v>55.813801507537669</v>
      </c>
      <c r="BE293" s="1">
        <f>9325000-E293</f>
        <v>8975818.7987116333</v>
      </c>
      <c r="BF293" s="1">
        <f>AZ293*BE293</f>
        <v>30517.783915619551</v>
      </c>
      <c r="BG293" s="1">
        <f>AVERAGE(BF291:BF293)</f>
        <v>36504.449158902731</v>
      </c>
      <c r="BH293" s="1">
        <f>IF((BD293+BB293+AX293+AQ293)&lt;BG293,BD293+BB293+AX293+AQ293,BG293)</f>
        <v>19581.678283420519</v>
      </c>
      <c r="BI293" s="11">
        <v>6608.5055999999995</v>
      </c>
      <c r="BJ293" s="1">
        <v>38888.152409472437</v>
      </c>
      <c r="BK293" s="1">
        <v>35189.046983063956</v>
      </c>
    </row>
    <row r="294" spans="1:63">
      <c r="A294" s="8">
        <v>40106</v>
      </c>
      <c r="B294" s="7" t="s">
        <v>350</v>
      </c>
      <c r="C294" s="1">
        <v>22.178656270833333</v>
      </c>
      <c r="D294" s="1">
        <f>1*C294-19.06222222</f>
        <v>3.1164340508333339</v>
      </c>
      <c r="E294" s="1">
        <f>-9018.7*D294^3 + 50694*D294^2 + 41936*D294-0.0000001</f>
        <v>350067.29054235574</v>
      </c>
      <c r="F294" s="1">
        <f>C294-C295</f>
        <v>7.3138749999657193E-4</v>
      </c>
      <c r="G294" s="1">
        <f>-2254.7*D294^4 + 16898*D294^3 + 20968*D294^2 + 0.8449*D294-0.0000003</f>
        <v>502427.2294146099</v>
      </c>
      <c r="H294" s="1">
        <f>G294-G293</f>
        <v>3245.8759268747526</v>
      </c>
      <c r="I294" s="1">
        <v>1012.2916666666669</v>
      </c>
      <c r="J294" s="9">
        <v>1.2999999999999999E-3</v>
      </c>
      <c r="K294" s="1">
        <v>1.1679999999999999</v>
      </c>
      <c r="L294" s="9">
        <v>2453000</v>
      </c>
      <c r="M294" s="1">
        <v>3.4749999999999996</v>
      </c>
      <c r="N294" s="1">
        <v>10.656203539136142</v>
      </c>
      <c r="O294" s="10">
        <v>11.704166666666664</v>
      </c>
      <c r="P294" s="1">
        <f>AVERAGE(Q294:Q295)</f>
        <v>15.076249999999998</v>
      </c>
      <c r="Q294" s="1">
        <f>1.158*O294+2.676</f>
        <v>16.229424999999996</v>
      </c>
      <c r="R294" s="1">
        <f>EXP(2.3026*(((7.5*P294)/(P294+237.3)+0.7858)))</f>
        <v>17.133140343217185</v>
      </c>
      <c r="S294" s="1">
        <f>((0.622/I294)*J294*K294*L294*M294*(N294-R294))</f>
        <v>-51.510164266460393</v>
      </c>
      <c r="T294" s="1">
        <f>IF(S294&lt;0,S294,0)</f>
        <v>-51.510164266460393</v>
      </c>
      <c r="U294" s="9">
        <v>2258000</v>
      </c>
      <c r="V294" s="1">
        <f>(-T294)*E294/U294</f>
        <v>7.9858386360281042</v>
      </c>
      <c r="W294" s="1">
        <f>V294*3600*24/1000</f>
        <v>689.97645815282817</v>
      </c>
      <c r="X294" s="1">
        <v>0</v>
      </c>
      <c r="Y294" s="1">
        <f>X294*E294</f>
        <v>0</v>
      </c>
      <c r="Z294" s="1">
        <v>8114000</v>
      </c>
      <c r="AA294" s="1">
        <v>0.1</v>
      </c>
      <c r="AB294" s="1">
        <v>24.6</v>
      </c>
      <c r="AC294" s="1">
        <v>-0.44431000000000087</v>
      </c>
      <c r="AD294" s="1">
        <v>1.161</v>
      </c>
      <c r="AE294" s="1">
        <v>1.013E-3</v>
      </c>
      <c r="AF294" s="1">
        <v>1.3754371773398393</v>
      </c>
      <c r="AG294" s="1">
        <v>1.0653907136144838</v>
      </c>
      <c r="AH294" s="1">
        <v>999.55923693536499</v>
      </c>
      <c r="AI294" s="1">
        <v>2.4500000000000002</v>
      </c>
      <c r="AJ294" s="1">
        <v>28.356481481481481</v>
      </c>
      <c r="AK294" s="1">
        <v>6.7000000000000004E-2</v>
      </c>
      <c r="AL294" s="1">
        <v>200</v>
      </c>
      <c r="AM294" s="1">
        <v>30</v>
      </c>
      <c r="AN294" s="1">
        <f>((AA294*(AB294-AC294))/((AA294+(AK294*(1+(AL294/AM294))))*AH294*AI294))</f>
        <v>1.6664869452748319E-3</v>
      </c>
      <c r="AO294" s="1">
        <f>((86400*AD294*AE294*(AF294-AG294))/AM294)/((AA294+(AK294*(1+(AL294/AM294))))*AH294*AI294)</f>
        <v>6.9880142219423962E-4</v>
      </c>
      <c r="AP294" s="1">
        <f>AN294+AO294</f>
        <v>2.3652883674690718E-3</v>
      </c>
      <c r="AQ294" s="1">
        <f>AP294*Z294</f>
        <v>19191.949813644049</v>
      </c>
      <c r="AR294" s="1">
        <v>388000</v>
      </c>
      <c r="AS294" s="1">
        <v>100</v>
      </c>
      <c r="AT294" s="1">
        <v>5</v>
      </c>
      <c r="AU294" s="1">
        <f>((AA294*(AB294-AC294))/((AA294+(AK294*(1+(AS294/AT294))))*AH294*AI294))</f>
        <v>6.7861147229616569E-4</v>
      </c>
      <c r="AV294" s="1">
        <f>((86400*AD294*AE294*(AF294-AG294))/AT294)/((AA294+(AK294*(1+(AS294/AT294))))*AH294*AI294)</f>
        <v>1.7073568921826077E-3</v>
      </c>
      <c r="AW294" s="1">
        <f>AU294+AV294</f>
        <v>2.3859683644787731E-3</v>
      </c>
      <c r="AX294" s="1">
        <f>AW294*AR294</f>
        <v>925.75572541776398</v>
      </c>
      <c r="AY294" s="1">
        <v>392000</v>
      </c>
      <c r="AZ294" s="1">
        <v>0</v>
      </c>
      <c r="BA294" s="1">
        <v>0.1</v>
      </c>
      <c r="BB294" s="1">
        <f>AY294*AZ294*BA294</f>
        <v>0</v>
      </c>
      <c r="BC294" s="1">
        <v>30000</v>
      </c>
      <c r="BD294" s="1">
        <f>BC294*W294/E294</f>
        <v>59.129471115440793</v>
      </c>
      <c r="BE294" s="1">
        <f>9325000-E294</f>
        <v>8974932.7094576433</v>
      </c>
      <c r="BF294" s="1">
        <f>AZ294*BE294</f>
        <v>0</v>
      </c>
      <c r="BG294" s="1">
        <f>AVERAGE(BF292:BF294)</f>
        <v>36504.449158902731</v>
      </c>
      <c r="BH294" s="1">
        <f>IF((BD294+BB294+AX294+AQ294)&lt;BG294,BD294+BB294+AX294+AQ294,BG294)</f>
        <v>20176.835010177252</v>
      </c>
      <c r="BI294" s="11">
        <v>5283.9260999999988</v>
      </c>
      <c r="BJ294" s="1">
        <v>36537.120698036371</v>
      </c>
      <c r="BK294" s="1">
        <v>35189.046983063956</v>
      </c>
    </row>
    <row r="295" spans="1:63">
      <c r="A295" s="8">
        <v>40107</v>
      </c>
      <c r="B295" s="7" t="s">
        <v>351</v>
      </c>
      <c r="C295" s="1">
        <v>22.177924883333336</v>
      </c>
      <c r="D295" s="1">
        <f>1*C295-19.06222222</f>
        <v>3.1157026633333373</v>
      </c>
      <c r="E295" s="1">
        <f>-9018.7*D295^3 + 50694*D295^2 + 41936*D295-0.0000001</f>
        <v>349997.69434170029</v>
      </c>
      <c r="F295" s="1">
        <f>C295-C296</f>
        <v>2.3066090277801266E-3</v>
      </c>
      <c r="G295" s="1">
        <f>-2254.7*D295^4 + 16898*D295^3 + 20968*D295^2 + 0.8449*D295-0.0000003</f>
        <v>502171.22161783784</v>
      </c>
      <c r="H295" s="1">
        <f>G295-G294</f>
        <v>-256.00779677205719</v>
      </c>
      <c r="I295" s="1">
        <v>1020.2249999999999</v>
      </c>
      <c r="J295" s="9">
        <v>1.2999999999999999E-3</v>
      </c>
      <c r="K295" s="1">
        <v>1.1679999999999999</v>
      </c>
      <c r="L295" s="9">
        <v>2453000</v>
      </c>
      <c r="M295" s="1">
        <v>2.6958333333333333</v>
      </c>
      <c r="N295" s="1">
        <v>8.6640974094828334</v>
      </c>
      <c r="O295" s="10">
        <v>9.7125000000000004</v>
      </c>
      <c r="P295" s="1">
        <f>AVERAGE(Q295:Q296)</f>
        <v>15.708324999999999</v>
      </c>
      <c r="Q295" s="1">
        <f>1.158*O295+2.676</f>
        <v>13.923074999999999</v>
      </c>
      <c r="R295" s="1">
        <f>EXP(2.3026*(((7.5*P295)/(P295+237.3)+0.7858)))</f>
        <v>17.842454093431286</v>
      </c>
      <c r="S295" s="1">
        <f>((0.622/I295)*J295*K295*L295*M295*(N295-R295))</f>
        <v>-56.187037790800055</v>
      </c>
      <c r="T295" s="1">
        <f>IF(S295&lt;0,S295,0)</f>
        <v>-56.187037790800055</v>
      </c>
      <c r="U295" s="9">
        <v>2258000</v>
      </c>
      <c r="V295" s="1">
        <f>(-T295)*E295/U295</f>
        <v>8.7091823200487166</v>
      </c>
      <c r="W295" s="1">
        <f>V295*3600*24/1000</f>
        <v>752.47335245220916</v>
      </c>
      <c r="X295" s="1">
        <v>1E-3</v>
      </c>
      <c r="Y295" s="1">
        <f>X295*E295</f>
        <v>349.99769434170031</v>
      </c>
      <c r="Z295" s="1">
        <v>8114000</v>
      </c>
      <c r="AA295" s="1">
        <v>0.1</v>
      </c>
      <c r="AB295" s="1">
        <v>7.3</v>
      </c>
      <c r="AC295" s="1">
        <v>-0.78970999999999936</v>
      </c>
      <c r="AD295" s="1">
        <v>1.161</v>
      </c>
      <c r="AE295" s="1">
        <v>1.013E-3</v>
      </c>
      <c r="AF295" s="1">
        <v>1.2045047565216094</v>
      </c>
      <c r="AG295" s="1">
        <v>0.86623967073179087</v>
      </c>
      <c r="AH295" s="1">
        <v>999.75281100306051</v>
      </c>
      <c r="AI295" s="1">
        <v>2.4500000000000002</v>
      </c>
      <c r="AJ295" s="1">
        <v>28.356481481481481</v>
      </c>
      <c r="AK295" s="1">
        <v>6.7000000000000004E-2</v>
      </c>
      <c r="AL295" s="1">
        <v>200</v>
      </c>
      <c r="AM295" s="1">
        <v>30</v>
      </c>
      <c r="AN295" s="1">
        <f>((AA295*(AB295-AC295))/((AA295+(AK295*(1+(AL295/AM295))))*AH295*AI295))</f>
        <v>5.3819753118136834E-4</v>
      </c>
      <c r="AO295" s="1">
        <f>((86400*AD295*AE295*(AF295-AG295))/AM295)/((AA295+(AK295*(1+(AL295/AM295))))*AH295*AI295)</f>
        <v>7.6225463697774949E-4</v>
      </c>
      <c r="AP295" s="1">
        <f>AN295+AO295</f>
        <v>1.3004521681591178E-3</v>
      </c>
      <c r="AQ295" s="1">
        <f>AP295*Z295</f>
        <v>10551.868892443083</v>
      </c>
      <c r="AR295" s="1">
        <v>388000</v>
      </c>
      <c r="AS295" s="1">
        <v>100</v>
      </c>
      <c r="AT295" s="1">
        <v>5</v>
      </c>
      <c r="AU295" s="1">
        <f>((AA295*(AB295-AC295))/((AA295+(AK295*(1+(AS295/AT295))))*AH295*AI295))</f>
        <v>2.1915984404001309E-4</v>
      </c>
      <c r="AV295" s="1">
        <f>((86400*AD295*AE295*(AF295-AG295))/AT295)/((AA295+(AK295*(1+(AS295/AT295))))*AH295*AI295)</f>
        <v>1.8623898960531344E-3</v>
      </c>
      <c r="AW295" s="1">
        <f>AU295+AV295</f>
        <v>2.0815497400931476E-3</v>
      </c>
      <c r="AX295" s="1">
        <f>AW295*AR295</f>
        <v>807.64129915614126</v>
      </c>
      <c r="AY295" s="1">
        <v>392000</v>
      </c>
      <c r="AZ295" s="1">
        <v>1E-3</v>
      </c>
      <c r="BA295" s="1">
        <v>0.1</v>
      </c>
      <c r="BB295" s="1">
        <f>AY295*AZ295*BA295</f>
        <v>39.200000000000003</v>
      </c>
      <c r="BC295" s="1">
        <v>30000</v>
      </c>
      <c r="BD295" s="1">
        <f>BC295*W295/E295</f>
        <v>64.498140812114144</v>
      </c>
      <c r="BE295" s="1">
        <f>9325000-E295</f>
        <v>8975002.3056582995</v>
      </c>
      <c r="BF295" s="1">
        <f>AZ295*BE295</f>
        <v>8975.0023056582995</v>
      </c>
      <c r="BG295" s="1">
        <f>AVERAGE(BF293:BF295)</f>
        <v>13164.262073759282</v>
      </c>
      <c r="BH295" s="1">
        <f>IF((BD295+BB295+AX295+AQ295)&lt;BG295,BD295+BB295+AX295+AQ295,BG295)</f>
        <v>11463.208332411337</v>
      </c>
      <c r="BI295" s="11">
        <v>4226.1659999999983</v>
      </c>
      <c r="BJ295" s="1">
        <v>39268.7451217255</v>
      </c>
      <c r="BK295" s="1">
        <v>35189.046983063956</v>
      </c>
    </row>
    <row r="296" spans="1:63">
      <c r="A296" s="8">
        <v>40108</v>
      </c>
      <c r="B296" s="7" t="s">
        <v>352</v>
      </c>
      <c r="C296" s="1">
        <v>22.175618274305556</v>
      </c>
      <c r="D296" s="1">
        <f>1*C296-19.06222222</f>
        <v>3.1133960543055572</v>
      </c>
      <c r="E296" s="1">
        <f>-9018.7*D296^3 + 50694*D296^2 + 41936*D296-0.0000001</f>
        <v>349777.97034826397</v>
      </c>
      <c r="F296" s="1">
        <f>C296-C297</f>
        <v>-2.005210309825145E-3</v>
      </c>
      <c r="G296" s="1">
        <f>-2254.7*D296^4 + 16898*D296^3 + 20968*D296^2 + 0.8449*D296-0.0000003</f>
        <v>501364.17213634338</v>
      </c>
      <c r="H296" s="1">
        <f>G296-G295</f>
        <v>-807.04948149446864</v>
      </c>
      <c r="I296" s="1">
        <v>1017.5791666666668</v>
      </c>
      <c r="J296" s="9">
        <v>1.2999999999999999E-3</v>
      </c>
      <c r="K296" s="1">
        <v>1.1679999999999999</v>
      </c>
      <c r="L296" s="9">
        <v>2453000</v>
      </c>
      <c r="M296" s="1">
        <v>2.9541666666666662</v>
      </c>
      <c r="N296" s="1">
        <v>12.053640309303248</v>
      </c>
      <c r="O296" s="10">
        <v>12.795833333333336</v>
      </c>
      <c r="P296" s="1">
        <f>AVERAGE(Q296:Q297)</f>
        <v>17.027962500000001</v>
      </c>
      <c r="Q296" s="1">
        <f>1.158*O296+2.676</f>
        <v>17.493575</v>
      </c>
      <c r="R296" s="1">
        <f>EXP(2.3026*(((7.5*P296)/(P296+237.3)+0.7858)))</f>
        <v>19.406809393195253</v>
      </c>
      <c r="S296" s="1">
        <f>((0.622/I296)*J296*K296*L296*M296*(N296-R296))</f>
        <v>-49.455599086392183</v>
      </c>
      <c r="T296" s="1">
        <f>IF(S296&lt;0,S296,0)</f>
        <v>-49.455599086392183</v>
      </c>
      <c r="U296" s="9">
        <v>2258000</v>
      </c>
      <c r="V296" s="1">
        <f>(-T296)*E296/U296</f>
        <v>7.6609739020353036</v>
      </c>
      <c r="W296" s="1">
        <f>V296*3600*24/1000</f>
        <v>661.90814513585019</v>
      </c>
      <c r="X296" s="1">
        <v>0</v>
      </c>
      <c r="Y296" s="1">
        <f>X296*E296</f>
        <v>0</v>
      </c>
      <c r="Z296" s="1">
        <v>8114000</v>
      </c>
      <c r="AA296" s="1">
        <v>0.1</v>
      </c>
      <c r="AB296" s="1">
        <v>23.4</v>
      </c>
      <c r="AC296" s="1">
        <v>0.70179000000000169</v>
      </c>
      <c r="AD296" s="1">
        <v>1.161</v>
      </c>
      <c r="AE296" s="1">
        <v>1.013E-3</v>
      </c>
      <c r="AF296" s="1">
        <v>1.4778846113475435</v>
      </c>
      <c r="AG296" s="1">
        <v>1.205091743502976</v>
      </c>
      <c r="AH296" s="1">
        <v>999.431419257534</v>
      </c>
      <c r="AI296" s="1">
        <v>2.4500000000000002</v>
      </c>
      <c r="AJ296" s="1">
        <v>28.356481481481481</v>
      </c>
      <c r="AK296" s="1">
        <v>6.7000000000000004E-2</v>
      </c>
      <c r="AL296" s="1">
        <v>200</v>
      </c>
      <c r="AM296" s="1">
        <v>30</v>
      </c>
      <c r="AN296" s="1">
        <f>((AA296*(AB296-AC296))/((AA296+(AK296*(1+(AL296/AM296))))*AH296*AI296))</f>
        <v>1.5105670015567326E-3</v>
      </c>
      <c r="AO296" s="1">
        <f>((86400*AD296*AE296*(AF296-AG296))/AM296)/((AA296+(AK296*(1+(AL296/AM296))))*AH296*AI296)</f>
        <v>6.1491565238021642E-4</v>
      </c>
      <c r="AP296" s="1">
        <f>AN296+AO296</f>
        <v>2.125482653936949E-3</v>
      </c>
      <c r="AQ296" s="1">
        <f>AP296*Z296</f>
        <v>17246.166254044405</v>
      </c>
      <c r="AR296" s="1">
        <v>388000</v>
      </c>
      <c r="AS296" s="1">
        <v>100</v>
      </c>
      <c r="AT296" s="1">
        <v>5</v>
      </c>
      <c r="AU296" s="1">
        <f>((AA296*(AB296-AC296))/((AA296+(AK296*(1+(AS296/AT296))))*AH296*AI296))</f>
        <v>6.1511918820304019E-4</v>
      </c>
      <c r="AV296" s="1">
        <f>((86400*AD296*AE296*(AF296-AG296))/AT296)/((AA296+(AK296*(1+(AS296/AT296))))*AH296*AI296)</f>
        <v>1.5024017465586975E-3</v>
      </c>
      <c r="AW296" s="1">
        <f>AU296+AV296</f>
        <v>2.1175209347617375E-3</v>
      </c>
      <c r="AX296" s="1">
        <f>AW296*AR296</f>
        <v>821.59812268755411</v>
      </c>
      <c r="AY296" s="1">
        <v>392000</v>
      </c>
      <c r="AZ296" s="1">
        <v>0</v>
      </c>
      <c r="BA296" s="1">
        <v>0.1</v>
      </c>
      <c r="BB296" s="1">
        <f>AY296*AZ296*BA296</f>
        <v>0</v>
      </c>
      <c r="BC296" s="1">
        <v>30000</v>
      </c>
      <c r="BD296" s="1">
        <f>BC296*W296/E296</f>
        <v>56.770997711217241</v>
      </c>
      <c r="BE296" s="1">
        <f>9325000-E296</f>
        <v>8975222.0296517368</v>
      </c>
      <c r="BF296" s="1">
        <f>AZ296*BE296</f>
        <v>0</v>
      </c>
      <c r="BG296" s="1">
        <f>AVERAGE(BF294:BF296)</f>
        <v>2991.6674352194332</v>
      </c>
      <c r="BH296" s="1">
        <f>IF((BD296+BB296+AX296+AQ296)&lt;BG296,BD296+BB296+AX296+AQ296,BG296)</f>
        <v>2991.6674352194332</v>
      </c>
      <c r="BI296" s="11">
        <v>4957.188299999998</v>
      </c>
      <c r="BJ296" s="1">
        <v>40053.120675504484</v>
      </c>
      <c r="BK296" s="1">
        <v>34950.791039145864</v>
      </c>
    </row>
    <row r="297" spans="1:63">
      <c r="A297" s="8">
        <v>40109</v>
      </c>
      <c r="B297" s="7" t="s">
        <v>353</v>
      </c>
      <c r="C297" s="1">
        <v>22.177623484615381</v>
      </c>
      <c r="D297" s="1">
        <f>1*C297-19.06222222</f>
        <v>3.1154012646153824</v>
      </c>
      <c r="E297" s="1">
        <f>-9018.7*D297^3 + 50694*D297^2 + 41936*D297-0.0000001</f>
        <v>349969.00386337243</v>
      </c>
      <c r="F297" s="1">
        <f>C297-C298</f>
        <v>-5.3888671703319346E-3</v>
      </c>
      <c r="G297" s="1">
        <f>-2254.7*D297^4 + 16898*D297^3 + 20968*D297^2 + 0.8449*D297-0.0000003</f>
        <v>502065.737741786</v>
      </c>
      <c r="H297" s="1">
        <f>G297-G296</f>
        <v>701.56560544262175</v>
      </c>
      <c r="I297" s="1">
        <v>1016.5166666666669</v>
      </c>
      <c r="J297" s="9">
        <v>1.2999999999999999E-3</v>
      </c>
      <c r="K297" s="1">
        <v>1.1679999999999999</v>
      </c>
      <c r="L297" s="9">
        <v>2453000</v>
      </c>
      <c r="M297" s="1">
        <v>2.2666666666666666</v>
      </c>
      <c r="N297" s="1">
        <v>10.334640692861793</v>
      </c>
      <c r="O297" s="10">
        <v>11.991666666666669</v>
      </c>
      <c r="P297" s="1">
        <f>AVERAGE(Q297:Q298)</f>
        <v>15.809650000000001</v>
      </c>
      <c r="Q297" s="1">
        <f>1.158*O297+2.676</f>
        <v>16.562350000000002</v>
      </c>
      <c r="R297" s="1">
        <f>EXP(2.3026*(((7.5*P297)/(P297+237.3)+0.7858)))</f>
        <v>17.958522482215933</v>
      </c>
      <c r="S297" s="1">
        <f>((0.622/I297)*J297*K297*L297*M297*(N297-R297))</f>
        <v>-39.384327678028512</v>
      </c>
      <c r="T297" s="1">
        <f>IF(S297&lt;0,S297,0)</f>
        <v>-39.384327678028512</v>
      </c>
      <c r="U297" s="9">
        <v>2258000</v>
      </c>
      <c r="V297" s="1">
        <f>(-T297)*E297/U297</f>
        <v>6.1042045727671779</v>
      </c>
      <c r="W297" s="1">
        <f>V297*3600*24/1000</f>
        <v>527.40327508708413</v>
      </c>
      <c r="X297" s="1">
        <v>6.4000000000000003E-3</v>
      </c>
      <c r="Y297" s="1">
        <f>X297*E297</f>
        <v>2239.8016247255837</v>
      </c>
      <c r="Z297" s="1">
        <v>8114000</v>
      </c>
      <c r="AA297" s="1">
        <v>0.1</v>
      </c>
      <c r="AB297" s="1">
        <v>25.7</v>
      </c>
      <c r="AC297" s="1">
        <v>0.22137000000000082</v>
      </c>
      <c r="AD297" s="1">
        <v>1.161</v>
      </c>
      <c r="AE297" s="1">
        <v>1.013E-3</v>
      </c>
      <c r="AF297" s="1">
        <v>1.4017933562362566</v>
      </c>
      <c r="AG297" s="1">
        <v>1.0332385196591407</v>
      </c>
      <c r="AH297" s="1">
        <v>999.52703715008442</v>
      </c>
      <c r="AI297" s="1">
        <v>2.4500000000000002</v>
      </c>
      <c r="AJ297" s="1">
        <v>28.356481481481481</v>
      </c>
      <c r="AK297" s="1">
        <v>6.7000000000000004E-2</v>
      </c>
      <c r="AL297" s="1">
        <v>200</v>
      </c>
      <c r="AM297" s="1">
        <v>30</v>
      </c>
      <c r="AN297" s="1">
        <f>((AA297*(AB297-AC297))/((AA297+(AK297*(1+(AL297/AM297))))*AH297*AI297))</f>
        <v>1.6954418836856624E-3</v>
      </c>
      <c r="AO297" s="1">
        <f>((86400*AD297*AE297*(AF297-AG297))/AM297)/((AA297+(AK297*(1+(AL297/AM297))))*AH297*AI297)</f>
        <v>8.30697882287564E-4</v>
      </c>
      <c r="AP297" s="1">
        <f>AN297+AO297</f>
        <v>2.5261397659732264E-3</v>
      </c>
      <c r="AQ297" s="1">
        <f>AP297*Z297</f>
        <v>20497.098061106761</v>
      </c>
      <c r="AR297" s="1">
        <v>388000</v>
      </c>
      <c r="AS297" s="1">
        <v>100</v>
      </c>
      <c r="AT297" s="1">
        <v>5</v>
      </c>
      <c r="AU297" s="1">
        <f>((AA297*(AB297-AC297))/((AA297+(AK297*(1+(AS297/AT297))))*AH297*AI297))</f>
        <v>6.9040223575874912E-4</v>
      </c>
      <c r="AV297" s="1">
        <f>((86400*AD297*AE297*(AF297-AG297))/AT297)/((AA297+(AK297*(1+(AS297/AT297))))*AH297*AI297)</f>
        <v>2.0296148656820247E-3</v>
      </c>
      <c r="AW297" s="1">
        <f>AU297+AV297</f>
        <v>2.7200171014407737E-3</v>
      </c>
      <c r="AX297" s="1">
        <f>AW297*AR297</f>
        <v>1055.3666353590202</v>
      </c>
      <c r="AY297" s="1">
        <v>392000</v>
      </c>
      <c r="AZ297" s="1">
        <v>6.4000000000000003E-3</v>
      </c>
      <c r="BA297" s="1">
        <v>0.1</v>
      </c>
      <c r="BB297" s="1">
        <f>AY297*AZ297*BA297</f>
        <v>250.88000000000002</v>
      </c>
      <c r="BC297" s="1">
        <v>30000</v>
      </c>
      <c r="BD297" s="1">
        <f>BC297*W297/E297</f>
        <v>45.209998822608462</v>
      </c>
      <c r="BE297" s="1">
        <f>9325000-E297</f>
        <v>8975030.9961366281</v>
      </c>
      <c r="BF297" s="1">
        <f>AZ297*BE297</f>
        <v>57440.19837527442</v>
      </c>
      <c r="BG297" s="1">
        <f>AVERAGE(BF295:BF297)</f>
        <v>22138.40022697757</v>
      </c>
      <c r="BH297" s="1">
        <f>IF((BD297+BB297+AX297+AQ297)&lt;BG297,BD297+BB297+AX297+AQ297,BG297)</f>
        <v>21848.554695288389</v>
      </c>
      <c r="BI297" s="11">
        <v>5096.025899999996</v>
      </c>
      <c r="BJ297" s="1">
        <v>40438.099430699556</v>
      </c>
      <c r="BK297" s="1">
        <v>34331.24078650368</v>
      </c>
    </row>
    <row r="298" spans="1:63">
      <c r="A298" s="8">
        <v>40110</v>
      </c>
      <c r="B298" s="7" t="s">
        <v>354</v>
      </c>
      <c r="C298" s="1">
        <v>22.183012351785713</v>
      </c>
      <c r="D298" s="1">
        <f>1*C298-19.06222222</f>
        <v>3.1207901317857143</v>
      </c>
      <c r="E298" s="1">
        <f>-9018.7*D298^3 + 50694*D298^2 + 41936*D298-0.0000001</f>
        <v>350481.05362642469</v>
      </c>
      <c r="F298" s="1">
        <f>C298-C299</f>
        <v>-1.0675002380953202E-2</v>
      </c>
      <c r="G298" s="1">
        <f>-2254.7*D298^4 + 16898*D298^3 + 20968*D298^2 + 0.8449*D298-0.0000003</f>
        <v>503953.04299587378</v>
      </c>
      <c r="H298" s="1">
        <f>G298-G297</f>
        <v>1887.3052540877834</v>
      </c>
      <c r="I298" s="1">
        <v>1019.8458333333331</v>
      </c>
      <c r="J298" s="9">
        <v>1.2999999999999999E-3</v>
      </c>
      <c r="K298" s="1">
        <v>1.1679999999999999</v>
      </c>
      <c r="L298" s="9">
        <v>2453000</v>
      </c>
      <c r="M298" s="1">
        <v>2.479166666666667</v>
      </c>
      <c r="N298" s="1">
        <v>9.0470839159499352</v>
      </c>
      <c r="O298" s="10">
        <v>10.691666666666668</v>
      </c>
      <c r="P298" s="1">
        <f>AVERAGE(Q298:Q299)</f>
        <v>15.008699999999999</v>
      </c>
      <c r="Q298" s="1">
        <f>1.158*O298+2.676</f>
        <v>15.056950000000001</v>
      </c>
      <c r="R298" s="1">
        <f>EXP(2.3026*(((7.5*P298)/(P298+237.3)+0.7858)))</f>
        <v>17.05881867469531</v>
      </c>
      <c r="S298" s="1">
        <f>((0.622/I298)*J298*K298*L298*M298*(N298-R298))</f>
        <v>-45.120290690858553</v>
      </c>
      <c r="T298" s="1">
        <f>IF(S298&lt;0,S298,0)</f>
        <v>-45.120290690858553</v>
      </c>
      <c r="U298" s="9">
        <v>2258000</v>
      </c>
      <c r="V298" s="1">
        <f>(-T298)*E298/U298</f>
        <v>7.0034574939161507</v>
      </c>
      <c r="W298" s="1">
        <f>V298*3600*24/1000</f>
        <v>605.09872747435543</v>
      </c>
      <c r="X298" s="1">
        <v>2.0000000000000001E-4</v>
      </c>
      <c r="Y298" s="1">
        <f>X298*E298</f>
        <v>70.096210725284948</v>
      </c>
      <c r="Z298" s="1">
        <v>8114000</v>
      </c>
      <c r="AA298" s="1">
        <v>0.1</v>
      </c>
      <c r="AB298" s="1">
        <v>23.9</v>
      </c>
      <c r="AC298" s="1">
        <v>-0.30458000000000013</v>
      </c>
      <c r="AD298" s="1">
        <v>1.161</v>
      </c>
      <c r="AE298" s="1">
        <v>1.013E-3</v>
      </c>
      <c r="AF298" s="1">
        <v>1.2860505584936586</v>
      </c>
      <c r="AG298" s="1">
        <v>0.90452222614053979</v>
      </c>
      <c r="AH298" s="1">
        <v>999.66415888964013</v>
      </c>
      <c r="AI298" s="1">
        <v>2.4500000000000002</v>
      </c>
      <c r="AJ298" s="1">
        <v>28.356481481481481</v>
      </c>
      <c r="AK298" s="1">
        <v>6.7000000000000004E-2</v>
      </c>
      <c r="AL298" s="1">
        <v>200</v>
      </c>
      <c r="AM298" s="1">
        <v>30</v>
      </c>
      <c r="AN298" s="1">
        <f>((AA298*(AB298-AC298))/((AA298+(AK298*(1+(AL298/AM298))))*AH298*AI298))</f>
        <v>1.6104409731150958E-3</v>
      </c>
      <c r="AO298" s="1">
        <f>((86400*AD298*AE298*(AF298-AG298))/AM298)/((AA298+(AK298*(1+(AL298/AM298))))*AH298*AI298)</f>
        <v>8.5982131563747761E-4</v>
      </c>
      <c r="AP298" s="1">
        <f>AN298+AO298</f>
        <v>2.4702622887525735E-3</v>
      </c>
      <c r="AQ298" s="1">
        <f>AP298*Z298</f>
        <v>20043.708210938381</v>
      </c>
      <c r="AR298" s="1">
        <v>388000</v>
      </c>
      <c r="AS298" s="1">
        <v>100</v>
      </c>
      <c r="AT298" s="1">
        <v>5</v>
      </c>
      <c r="AU298" s="1">
        <f>((AA298*(AB298-AC298))/((AA298+(AK298*(1+(AS298/AT298))))*AH298*AI298))</f>
        <v>6.5578894746845637E-4</v>
      </c>
      <c r="AV298" s="1">
        <f>((86400*AD298*AE298*(AF298-AG298))/AT298)/((AA298+(AK298*(1+(AS298/AT298))))*AH298*AI298)</f>
        <v>2.1007711242051713E-3</v>
      </c>
      <c r="AW298" s="1">
        <f>AU298+AV298</f>
        <v>2.7565600716736279E-3</v>
      </c>
      <c r="AX298" s="1">
        <f>AW298*AR298</f>
        <v>1069.5453078093676</v>
      </c>
      <c r="AY298" s="1">
        <v>392000</v>
      </c>
      <c r="AZ298" s="1">
        <v>2.0000000000000001E-4</v>
      </c>
      <c r="BA298" s="1">
        <v>0.1</v>
      </c>
      <c r="BB298" s="1">
        <f>AY298*AZ298*BA298</f>
        <v>7.8400000000000007</v>
      </c>
      <c r="BC298" s="1">
        <v>30000</v>
      </c>
      <c r="BD298" s="1">
        <f>BC298*W298/E298</f>
        <v>51.794416948939499</v>
      </c>
      <c r="BE298" s="1">
        <f>9325000-E298</f>
        <v>8974518.9463735744</v>
      </c>
      <c r="BF298" s="1">
        <f>AZ298*BE298</f>
        <v>1794.9037892747149</v>
      </c>
      <c r="BG298" s="1">
        <f>AVERAGE(BF296:BF298)</f>
        <v>19745.034054849712</v>
      </c>
      <c r="BH298" s="1">
        <f>IF((BD298+BB298+AX298+AQ298)&lt;BG298,BD298+BB298+AX298+AQ298,BG298)</f>
        <v>19745.034054849712</v>
      </c>
      <c r="BI298" s="11">
        <v>3265.2504000000004</v>
      </c>
      <c r="BJ298" s="1">
        <v>33220.144708039319</v>
      </c>
      <c r="BK298" s="1">
        <v>32377.202078876173</v>
      </c>
    </row>
    <row r="299" spans="1:63">
      <c r="A299" s="8">
        <v>40111</v>
      </c>
      <c r="B299" s="7" t="s">
        <v>355</v>
      </c>
      <c r="C299" s="1">
        <v>22.193687354166666</v>
      </c>
      <c r="D299" s="1">
        <f>1*C299-19.06222222</f>
        <v>3.1314651341666675</v>
      </c>
      <c r="E299" s="1">
        <f>-9018.7*D299^3 + 50694*D299^2 + 41936*D299-0.0000001</f>
        <v>351489.5971832939</v>
      </c>
      <c r="F299" s="1">
        <f>C299-C300</f>
        <v>-3.1438500000007252E-3</v>
      </c>
      <c r="G299" s="1">
        <f>-2254.7*D299^4 + 16898*D299^3 + 20968*D299^2 + 0.8449*D299-0.0000003</f>
        <v>507699.79545708891</v>
      </c>
      <c r="H299" s="1">
        <f>G299-G298</f>
        <v>3746.7524612151319</v>
      </c>
      <c r="I299" s="1">
        <v>1016.9875000000001</v>
      </c>
      <c r="J299" s="9">
        <v>1.2999999999999999E-3</v>
      </c>
      <c r="K299" s="1">
        <v>1.1679999999999999</v>
      </c>
      <c r="L299" s="9">
        <v>2453000</v>
      </c>
      <c r="M299" s="1">
        <v>2.0791666666666666</v>
      </c>
      <c r="N299" s="1">
        <v>9.721833399025904</v>
      </c>
      <c r="O299" s="10">
        <v>10.608333333333333</v>
      </c>
      <c r="P299" s="1">
        <f>AVERAGE(Q299:Q300)</f>
        <v>15.532212499999998</v>
      </c>
      <c r="Q299" s="1">
        <f>1.158*O299+2.676</f>
        <v>14.960449999999998</v>
      </c>
      <c r="R299" s="1">
        <f>EXP(2.3026*(((7.5*P299)/(P299+237.3)+0.7858)))</f>
        <v>17.642280206311948</v>
      </c>
      <c r="S299" s="1">
        <f>((0.622/I299)*J299*K299*L299*M299*(N299-R299))</f>
        <v>-37.514356273498748</v>
      </c>
      <c r="T299" s="1">
        <f>IF(S299&lt;0,S299,0)</f>
        <v>-37.514356273498748</v>
      </c>
      <c r="U299" s="9">
        <v>2258000</v>
      </c>
      <c r="V299" s="1">
        <f>(-T299)*E299/U299</f>
        <v>5.839639492986116</v>
      </c>
      <c r="W299" s="1">
        <f>V299*3600*24/1000</f>
        <v>504.54485219400044</v>
      </c>
      <c r="X299" s="1">
        <v>0</v>
      </c>
      <c r="Y299" s="1">
        <f>X299*E299</f>
        <v>0</v>
      </c>
      <c r="Z299" s="1">
        <v>8114000</v>
      </c>
      <c r="AA299" s="1">
        <v>0.1</v>
      </c>
      <c r="AB299" s="1">
        <v>18.3</v>
      </c>
      <c r="AC299" s="1">
        <v>-0.4589633333333345</v>
      </c>
      <c r="AD299" s="1">
        <v>1.161</v>
      </c>
      <c r="AE299" s="1">
        <v>1.013E-3</v>
      </c>
      <c r="AF299" s="1">
        <v>1.278926409820732</v>
      </c>
      <c r="AG299" s="1">
        <v>0.97198407146375632</v>
      </c>
      <c r="AH299" s="1">
        <v>999.67219911933682</v>
      </c>
      <c r="AI299" s="1">
        <v>2.4500000000000002</v>
      </c>
      <c r="AJ299" s="1">
        <v>28.356481481481481</v>
      </c>
      <c r="AK299" s="1">
        <v>6.7000000000000004E-2</v>
      </c>
      <c r="AL299" s="1">
        <v>200</v>
      </c>
      <c r="AM299" s="1">
        <v>30</v>
      </c>
      <c r="AN299" s="1">
        <f>((AA299*(AB299-AC299))/((AA299+(AK299*(1+(AL299/AM299))))*AH299*AI299))</f>
        <v>1.2481092499247312E-3</v>
      </c>
      <c r="AO299" s="1">
        <f>((86400*AD299*AE299*(AF299-AG299))/AM299)/((AA299+(AK299*(1+(AL299/AM299))))*AH299*AI299)</f>
        <v>6.9172698374890215E-4</v>
      </c>
      <c r="AP299" s="1">
        <f>AN299+AO299</f>
        <v>1.9398362336736333E-3</v>
      </c>
      <c r="AQ299" s="1">
        <f>AP299*Z299</f>
        <v>15739.83120002786</v>
      </c>
      <c r="AR299" s="1">
        <v>388000</v>
      </c>
      <c r="AS299" s="1">
        <v>100</v>
      </c>
      <c r="AT299" s="1">
        <v>5</v>
      </c>
      <c r="AU299" s="1">
        <f>((AA299*(AB299-AC299))/((AA299+(AK299*(1+(AS299/AT299))))*AH299*AI299))</f>
        <v>5.082435587505928E-4</v>
      </c>
      <c r="AV299" s="1">
        <f>((86400*AD299*AE299*(AF299-AG299))/AT299)/((AA299+(AK299*(1+(AS299/AT299))))*AH299*AI299)</f>
        <v>1.690072166000967E-3</v>
      </c>
      <c r="AW299" s="1">
        <f>AU299+AV299</f>
        <v>2.1983157247515597E-3</v>
      </c>
      <c r="AX299" s="1">
        <f>AW299*AR299</f>
        <v>852.94650120360518</v>
      </c>
      <c r="AY299" s="1">
        <v>392000</v>
      </c>
      <c r="AZ299" s="1">
        <v>0</v>
      </c>
      <c r="BA299" s="1">
        <v>0.1</v>
      </c>
      <c r="BB299" s="1">
        <f>AY299*AZ299*BA299</f>
        <v>0</v>
      </c>
      <c r="BC299" s="1">
        <v>30000</v>
      </c>
      <c r="BD299" s="1">
        <f>BC299*W299/E299</f>
        <v>43.063424030517609</v>
      </c>
      <c r="BE299" s="1">
        <f>9325000-E299</f>
        <v>8973510.4028167054</v>
      </c>
      <c r="BF299" s="1">
        <f>AZ299*BE299</f>
        <v>0</v>
      </c>
      <c r="BG299" s="1">
        <f>AVERAGE(BF297:BF299)</f>
        <v>19745.034054849712</v>
      </c>
      <c r="BH299" s="1">
        <f>IF((BD299+BB299+AX299+AQ299)&lt;BG299,BD299+BB299+AX299+AQ299,BG299)</f>
        <v>16635.841125261984</v>
      </c>
      <c r="BI299" s="11">
        <v>2823.2190000000028</v>
      </c>
      <c r="BJ299" s="1">
        <v>27818.178334723267</v>
      </c>
      <c r="BK299" s="1">
        <v>29246.256648132396</v>
      </c>
    </row>
    <row r="300" spans="1:63">
      <c r="A300" s="8">
        <v>40112</v>
      </c>
      <c r="B300" s="7" t="s">
        <v>356</v>
      </c>
      <c r="C300" s="1">
        <v>22.196831204166667</v>
      </c>
      <c r="D300" s="1">
        <f>1*C300-19.06222222</f>
        <v>3.1346089841666682</v>
      </c>
      <c r="E300" s="1">
        <f>-9018.7*D300^3 + 50694*D300^2 + 41936*D300-0.0000001</f>
        <v>351785.14358365943</v>
      </c>
      <c r="F300" s="1">
        <f>C300-C301</f>
        <v>3.7956208333334018E-3</v>
      </c>
      <c r="G300" s="1">
        <f>-2254.7*D300^4 + 16898*D300^3 + 20968*D300^2 + 0.8449*D300-0.0000003</f>
        <v>508805.28376818472</v>
      </c>
      <c r="H300" s="1">
        <f>G300-G299</f>
        <v>1105.4883110958035</v>
      </c>
      <c r="I300" s="1">
        <v>1012.6625000000001</v>
      </c>
      <c r="J300" s="9">
        <v>1.2999999999999999E-3</v>
      </c>
      <c r="K300" s="1">
        <v>1.1679999999999999</v>
      </c>
      <c r="L300" s="9">
        <v>2453000</v>
      </c>
      <c r="M300" s="1">
        <v>2.0916666666666663</v>
      </c>
      <c r="N300" s="1">
        <v>11.826524138929074</v>
      </c>
      <c r="O300" s="10">
        <v>11.595833333333333</v>
      </c>
      <c r="P300" s="1">
        <f>AVERAGE(Q300:Q301)</f>
        <v>17.300574999999998</v>
      </c>
      <c r="Q300" s="1">
        <f>1.158*O300+2.676</f>
        <v>16.103974999999998</v>
      </c>
      <c r="R300" s="1">
        <f>EXP(2.3026*(((7.5*P300)/(P300+237.3)+0.7858)))</f>
        <v>19.744544174248695</v>
      </c>
      <c r="S300" s="1">
        <f>((0.622/I300)*J300*K300*L300*M300*(N300-R300))</f>
        <v>-37.889464895053578</v>
      </c>
      <c r="T300" s="1">
        <f>IF(S300&lt;0,S300,0)</f>
        <v>-37.889464895053578</v>
      </c>
      <c r="U300" s="9">
        <v>2258000</v>
      </c>
      <c r="V300" s="1">
        <f>(-T300)*E300/U300</f>
        <v>5.9029897468620227</v>
      </c>
      <c r="W300" s="1">
        <f>V300*3600*24/1000</f>
        <v>510.01831412887879</v>
      </c>
      <c r="X300" s="1">
        <v>0</v>
      </c>
      <c r="Y300" s="1">
        <f>X300*E300</f>
        <v>0</v>
      </c>
      <c r="Z300" s="1">
        <v>8114000</v>
      </c>
      <c r="AA300" s="1">
        <v>0.1</v>
      </c>
      <c r="AB300" s="1">
        <v>18.3</v>
      </c>
      <c r="AC300" s="1">
        <v>0.18787666666666628</v>
      </c>
      <c r="AD300" s="1">
        <v>1.161</v>
      </c>
      <c r="AE300" s="1">
        <v>1.013E-3</v>
      </c>
      <c r="AF300" s="1">
        <v>1.3656193795037197</v>
      </c>
      <c r="AG300" s="1">
        <v>1.1823987794203039</v>
      </c>
      <c r="AH300" s="1">
        <v>999.57109618381298</v>
      </c>
      <c r="AI300" s="1">
        <v>2.4500000000000002</v>
      </c>
      <c r="AJ300" s="1">
        <v>28.356481481481481</v>
      </c>
      <c r="AK300" s="1">
        <v>6.7000000000000004E-2</v>
      </c>
      <c r="AL300" s="1">
        <v>200</v>
      </c>
      <c r="AM300" s="1">
        <v>30</v>
      </c>
      <c r="AN300" s="1">
        <f>((AA300*(AB300-AC300))/((AA300+(AK300*(1+(AL300/AM300))))*AH300*AI300))</f>
        <v>1.2051942727749111E-3</v>
      </c>
      <c r="AO300" s="1">
        <f>((86400*AD300*AE300*(AF300-AG300))/AM300)/((AA300+(AK300*(1+(AL300/AM300))))*AH300*AI300)</f>
        <v>4.1294874105956441E-4</v>
      </c>
      <c r="AP300" s="1">
        <f>AN300+AO300</f>
        <v>1.6181430138344755E-3</v>
      </c>
      <c r="AQ300" s="1">
        <f>AP300*Z300</f>
        <v>13129.612414252933</v>
      </c>
      <c r="AR300" s="1">
        <v>388000</v>
      </c>
      <c r="AS300" s="1">
        <v>100</v>
      </c>
      <c r="AT300" s="1">
        <v>5</v>
      </c>
      <c r="AU300" s="1">
        <f>((AA300*(AB300-AC300))/((AA300+(AK300*(1+(AS300/AT300))))*AH300*AI300))</f>
        <v>4.9076811682782816E-4</v>
      </c>
      <c r="AV300" s="1">
        <f>((86400*AD300*AE300*(AF300-AG300))/AT300)/((AA300+(AK300*(1+(AS300/AT300))))*AH300*AI300)</f>
        <v>1.008943108547655E-3</v>
      </c>
      <c r="AW300" s="1">
        <f>AU300+AV300</f>
        <v>1.4997112253754832E-3</v>
      </c>
      <c r="AX300" s="1">
        <f>AW300*AR300</f>
        <v>581.88795544568745</v>
      </c>
      <c r="AY300" s="1">
        <v>392000</v>
      </c>
      <c r="AZ300" s="1">
        <v>0</v>
      </c>
      <c r="BA300" s="1">
        <v>0.1</v>
      </c>
      <c r="BB300" s="1">
        <f>AY300*AZ300*BA300</f>
        <v>0</v>
      </c>
      <c r="BC300" s="1">
        <v>30000</v>
      </c>
      <c r="BD300" s="1">
        <f>BC300*W300/E300</f>
        <v>43.494018161195257</v>
      </c>
      <c r="BE300" s="1">
        <f>9325000-E300</f>
        <v>8973214.8564163409</v>
      </c>
      <c r="BF300" s="1">
        <f>AZ300*BE300</f>
        <v>0</v>
      </c>
      <c r="BG300" s="1">
        <f>AVERAGE(BF298:BF300)</f>
        <v>598.30126309157163</v>
      </c>
      <c r="BH300" s="1">
        <f>IF((BD300+BB300+AX300+AQ300)&lt;BG300,BD300+BB300+AX300+AQ300,BG300)</f>
        <v>598.30126309157163</v>
      </c>
      <c r="BI300" s="11">
        <v>2775.4037999999987</v>
      </c>
      <c r="BJ300" s="1">
        <v>26122.447125407762</v>
      </c>
      <c r="BK300" s="1">
        <v>24962.549950632445</v>
      </c>
    </row>
    <row r="301" spans="1:63">
      <c r="A301" s="8">
        <v>40113</v>
      </c>
      <c r="B301" s="7" t="s">
        <v>357</v>
      </c>
      <c r="C301" s="1">
        <v>22.193035583333334</v>
      </c>
      <c r="D301" s="1">
        <f>1*C301-19.06222222</f>
        <v>3.1308133633333348</v>
      </c>
      <c r="E301" s="1">
        <f>-9018.7*D301^3 + 50694*D301^2 + 41936*D301-0.0000001</f>
        <v>351428.24140102149</v>
      </c>
      <c r="F301" s="1">
        <f>C301-C302</f>
        <v>4.3215119047594897E-3</v>
      </c>
      <c r="G301" s="1">
        <f>-2254.7*D301^4 + 16898*D301^3 + 20968*D301^2 + 0.8449*D301-0.0000003</f>
        <v>507470.72623292112</v>
      </c>
      <c r="H301" s="1">
        <f>G301-G300</f>
        <v>-1334.5575352635933</v>
      </c>
      <c r="I301" s="1">
        <v>1005.2000000000003</v>
      </c>
      <c r="J301" s="9">
        <v>1.2999999999999999E-3</v>
      </c>
      <c r="K301" s="1">
        <v>1.1679999999999999</v>
      </c>
      <c r="L301" s="9">
        <v>2453000</v>
      </c>
      <c r="M301" s="1">
        <v>3.9500000000000006</v>
      </c>
      <c r="N301" s="1">
        <v>12.566489965351137</v>
      </c>
      <c r="O301" s="10">
        <v>13.6625</v>
      </c>
      <c r="P301" s="1">
        <f>AVERAGE(Q301:Q302)</f>
        <v>18.019500000000001</v>
      </c>
      <c r="Q301" s="1">
        <f>1.158*O301+2.676</f>
        <v>18.497174999999999</v>
      </c>
      <c r="R301" s="1">
        <f>EXP(2.3026*(((7.5*P301)/(P301+237.3)+0.7858)))</f>
        <v>20.660013397964526</v>
      </c>
      <c r="S301" s="1">
        <f>((0.622/I301)*J301*K301*L301*M301*(N301-R301))</f>
        <v>-73.681146013770231</v>
      </c>
      <c r="T301" s="1">
        <f>IF(S301&lt;0,S301,0)</f>
        <v>-73.681146013770231</v>
      </c>
      <c r="U301" s="9">
        <v>2258000</v>
      </c>
      <c r="V301" s="1">
        <f>(-T301)*E301/U301</f>
        <v>11.467509108959769</v>
      </c>
      <c r="W301" s="1">
        <f>V301*3600*24/1000</f>
        <v>990.79278701412397</v>
      </c>
      <c r="X301" s="1">
        <v>5.0000000000000001E-3</v>
      </c>
      <c r="Y301" s="1">
        <f>X301*E301</f>
        <v>1757.1412070051074</v>
      </c>
      <c r="Z301" s="1">
        <v>8114000</v>
      </c>
      <c r="AA301" s="1">
        <v>0.1</v>
      </c>
      <c r="AB301" s="1">
        <v>26.7</v>
      </c>
      <c r="AC301" s="1">
        <v>1.016313333333333</v>
      </c>
      <c r="AD301" s="1">
        <v>1.161</v>
      </c>
      <c r="AE301" s="1">
        <v>1.013E-3</v>
      </c>
      <c r="AF301" s="1">
        <v>1.563927177113416</v>
      </c>
      <c r="AG301" s="1">
        <v>1.2563548322811107</v>
      </c>
      <c r="AH301" s="1">
        <v>999.31936338843002</v>
      </c>
      <c r="AI301" s="1">
        <v>2.4500000000000002</v>
      </c>
      <c r="AJ301" s="1">
        <v>28.356481481481481</v>
      </c>
      <c r="AK301" s="1">
        <v>6.7000000000000004E-2</v>
      </c>
      <c r="AL301" s="1">
        <v>200</v>
      </c>
      <c r="AM301" s="1">
        <v>30</v>
      </c>
      <c r="AN301" s="1">
        <f>((AA301*(AB301-AC301))/((AA301+(AK301*(1+(AL301/AM301))))*AH301*AI301))</f>
        <v>1.7094422838488351E-3</v>
      </c>
      <c r="AO301" s="1">
        <f>((86400*AD301*AE301*(AF301-AG301))/AM301)/((AA301+(AK301*(1+(AL301/AM301))))*AH301*AI301)</f>
        <v>6.933915034144036E-4</v>
      </c>
      <c r="AP301" s="1">
        <f>AN301+AO301</f>
        <v>2.4028337872632386E-3</v>
      </c>
      <c r="AQ301" s="1">
        <f>AP301*Z301</f>
        <v>19496.593349853916</v>
      </c>
      <c r="AR301" s="1">
        <v>388000</v>
      </c>
      <c r="AS301" s="1">
        <v>100</v>
      </c>
      <c r="AT301" s="1">
        <v>5</v>
      </c>
      <c r="AU301" s="1">
        <f>((AA301*(AB301-AC301))/((AA301+(AK301*(1+(AS301/AT301))))*AH301*AI301))</f>
        <v>6.9610334982652192E-4</v>
      </c>
      <c r="AV301" s="1">
        <f>((86400*AD301*AE301*(AF301-AG301))/AT301)/((AA301+(AK301*(1+(AS301/AT301))))*AH301*AI301)</f>
        <v>1.6941390282493925E-3</v>
      </c>
      <c r="AW301" s="1">
        <f>AU301+AV301</f>
        <v>2.3902423780759142E-3</v>
      </c>
      <c r="AX301" s="1">
        <f>AW301*AR301</f>
        <v>927.41404269345469</v>
      </c>
      <c r="AY301" s="1">
        <v>392000</v>
      </c>
      <c r="AZ301" s="1">
        <v>5.0000000000000001E-3</v>
      </c>
      <c r="BA301" s="1">
        <v>0.1</v>
      </c>
      <c r="BB301" s="1">
        <f>AY301*AZ301*BA301</f>
        <v>196</v>
      </c>
      <c r="BC301" s="1">
        <v>30000</v>
      </c>
      <c r="BD301" s="1">
        <f>BC301*W301/E301</f>
        <v>84.579951491449265</v>
      </c>
      <c r="BE301" s="1">
        <f>9325000-E301</f>
        <v>8973571.7585989777</v>
      </c>
      <c r="BF301" s="1">
        <f>AZ301*BE301</f>
        <v>44867.858792994892</v>
      </c>
      <c r="BG301" s="1">
        <f>AVERAGE(BF299:BF301)</f>
        <v>14955.952930998297</v>
      </c>
      <c r="BH301" s="1">
        <f>IF((BD301+BB301+AX301+AQ301)&lt;BG301,BD301+BB301+AX301+AQ301,BG301)</f>
        <v>14955.952930998297</v>
      </c>
      <c r="BI301" s="11">
        <v>3096.3590999999988</v>
      </c>
      <c r="BJ301" s="1">
        <v>27267.97847216329</v>
      </c>
      <c r="BK301" s="1">
        <v>22070.713416908715</v>
      </c>
    </row>
    <row r="302" spans="1:63">
      <c r="A302" s="8">
        <v>40114</v>
      </c>
      <c r="B302" s="7" t="s">
        <v>358</v>
      </c>
      <c r="C302" s="1">
        <v>22.188714071428574</v>
      </c>
      <c r="D302" s="1">
        <f>1*C302-19.06222222</f>
        <v>3.1264918514285753</v>
      </c>
      <c r="E302" s="1">
        <f>-9018.7*D302^3 + 50694*D302^2 + 41936*D302-0.0000001</f>
        <v>351020.69671468821</v>
      </c>
      <c r="F302" s="1">
        <f>C302-C303</f>
        <v>4.8139047619102371E-3</v>
      </c>
      <c r="G302" s="1">
        <f>-2254.7*D302^4 + 16898*D302^3 + 20968*D302^2 + 0.8449*D302-0.0000003</f>
        <v>505952.91463517951</v>
      </c>
      <c r="H302" s="1">
        <f>G302-G301</f>
        <v>-1517.8115977416164</v>
      </c>
      <c r="I302" s="1">
        <v>1009.1750000000001</v>
      </c>
      <c r="J302" s="9">
        <v>1.2999999999999999E-3</v>
      </c>
      <c r="K302" s="1">
        <v>1.1679999999999999</v>
      </c>
      <c r="L302" s="9">
        <v>2453000</v>
      </c>
      <c r="M302" s="1">
        <v>3.5083333333333333</v>
      </c>
      <c r="N302" s="1">
        <v>11.184883354220407</v>
      </c>
      <c r="O302" s="10">
        <v>12.8375</v>
      </c>
      <c r="P302" s="1">
        <f>AVERAGE(Q302:Q303)</f>
        <v>16.7818875</v>
      </c>
      <c r="Q302" s="1">
        <f>1.158*O302+2.676</f>
        <v>17.541824999999999</v>
      </c>
      <c r="R302" s="1">
        <f>EXP(2.3026*(((7.5*P302)/(P302+237.3)+0.7858)))</f>
        <v>19.106307621646266</v>
      </c>
      <c r="S302" s="1">
        <f>((0.622/I302)*J302*K302*L302*M302*(N302-R302))</f>
        <v>-63.798691123219804</v>
      </c>
      <c r="T302" s="1">
        <f>IF(S302&lt;0,S302,0)</f>
        <v>-63.798691123219804</v>
      </c>
      <c r="U302" s="9">
        <v>2258000</v>
      </c>
      <c r="V302" s="1">
        <f>(-T302)*E302/U302</f>
        <v>9.9179189581744058</v>
      </c>
      <c r="W302" s="1">
        <f>V302*3600*24/1000</f>
        <v>856.90819798626865</v>
      </c>
      <c r="X302" s="1">
        <v>3.5999999999999999E-3</v>
      </c>
      <c r="Y302" s="1">
        <f>X302*E302</f>
        <v>1263.6745081728775</v>
      </c>
      <c r="Z302" s="1">
        <v>8114000</v>
      </c>
      <c r="AA302" s="1">
        <v>0.1</v>
      </c>
      <c r="AB302" s="1">
        <v>27.5</v>
      </c>
      <c r="AC302" s="1">
        <v>0.33231666666666676</v>
      </c>
      <c r="AD302" s="1">
        <v>1.161</v>
      </c>
      <c r="AE302" s="1">
        <v>1.013E-3</v>
      </c>
      <c r="AF302" s="1">
        <v>1.4819241052071532</v>
      </c>
      <c r="AG302" s="1">
        <v>1.1182352310542309</v>
      </c>
      <c r="AH302" s="1">
        <v>999.426244231895</v>
      </c>
      <c r="AI302" s="1">
        <v>2.4500000000000002</v>
      </c>
      <c r="AJ302" s="1">
        <v>28.356481481481481</v>
      </c>
      <c r="AK302" s="1">
        <v>6.7000000000000004E-2</v>
      </c>
      <c r="AL302" s="1">
        <v>200</v>
      </c>
      <c r="AM302" s="1">
        <v>30</v>
      </c>
      <c r="AN302" s="1">
        <f>((AA302*(AB302-AC302))/((AA302+(AK302*(1+(AL302/AM302))))*AH302*AI302))</f>
        <v>1.80802003549337E-3</v>
      </c>
      <c r="AO302" s="1">
        <f>((86400*AD302*AE302*(AF302-AG302))/AM302)/((AA302+(AK302*(1+(AL302/AM302))))*AH302*AI302)</f>
        <v>8.1981299979327427E-4</v>
      </c>
      <c r="AP302" s="1">
        <f>AN302+AO302</f>
        <v>2.6278330352866443E-3</v>
      </c>
      <c r="AQ302" s="1">
        <f>AP302*Z302</f>
        <v>21322.237248315832</v>
      </c>
      <c r="AR302" s="1">
        <v>388000</v>
      </c>
      <c r="AS302" s="1">
        <v>100</v>
      </c>
      <c r="AT302" s="1">
        <v>5</v>
      </c>
      <c r="AU302" s="1">
        <f>((AA302*(AB302-AC302))/((AA302+(AK302*(1+(AS302/AT302))))*AH302*AI302))</f>
        <v>7.3624527435153569E-4</v>
      </c>
      <c r="AV302" s="1">
        <f>((86400*AD302*AE302*(AF302-AG302))/AT302)/((AA302+(AK302*(1+(AS302/AT302))))*AH302*AI302)</f>
        <v>2.003020215818736E-3</v>
      </c>
      <c r="AW302" s="1">
        <f>AU302+AV302</f>
        <v>2.7392654901702718E-3</v>
      </c>
      <c r="AX302" s="1">
        <f>AW302*AR302</f>
        <v>1062.8350101860656</v>
      </c>
      <c r="AY302" s="1">
        <v>392000</v>
      </c>
      <c r="AZ302" s="1">
        <v>3.5999999999999999E-3</v>
      </c>
      <c r="BA302" s="1">
        <v>0.1</v>
      </c>
      <c r="BB302" s="1">
        <f>AY302*AZ302*BA302</f>
        <v>141.12</v>
      </c>
      <c r="BC302" s="1">
        <v>30000</v>
      </c>
      <c r="BD302" s="1">
        <f>BC302*W302/E302</f>
        <v>73.235698579001649</v>
      </c>
      <c r="BE302" s="1">
        <f>9325000-E302</f>
        <v>8973979.3032853119</v>
      </c>
      <c r="BF302" s="1">
        <f>AZ302*BE302</f>
        <v>32306.325491827123</v>
      </c>
      <c r="BG302" s="1">
        <f>AVERAGE(BF300:BF302)</f>
        <v>25724.72809494067</v>
      </c>
      <c r="BH302" s="1">
        <f>IF((BD302+BB302+AX302+AQ302)&lt;BG302,BD302+BB302+AX302+AQ302,BG302)</f>
        <v>22599.427957080901</v>
      </c>
      <c r="BI302" s="11">
        <v>2192.870699999999</v>
      </c>
      <c r="BJ302" s="1">
        <v>25838.106436615897</v>
      </c>
      <c r="BK302" s="1">
        <v>21720.657828687672</v>
      </c>
    </row>
    <row r="303" spans="1:63">
      <c r="A303" s="8">
        <v>40115</v>
      </c>
      <c r="B303" s="7" t="s">
        <v>359</v>
      </c>
      <c r="C303" s="1">
        <v>22.183900166666664</v>
      </c>
      <c r="D303" s="1">
        <f>1*C303-19.06222222</f>
        <v>3.1216779466666651</v>
      </c>
      <c r="E303" s="1">
        <f>-9018.7*D303^3 + 50694*D303^2 + 41936*D303-0.0000001</f>
        <v>350565.22592681821</v>
      </c>
      <c r="F303" s="1">
        <f>C303-C304</f>
        <v>4.2492539682470465E-3</v>
      </c>
      <c r="G303" s="1">
        <f>-2254.7*D303^4 + 16898*D303^3 + 20968*D303^2 + 0.8449*D303-0.0000003</f>
        <v>504264.24070992443</v>
      </c>
      <c r="H303" s="1">
        <f>G303-G302</f>
        <v>-1688.673925255076</v>
      </c>
      <c r="I303" s="1">
        <v>1008.8958333333334</v>
      </c>
      <c r="J303" s="9">
        <v>1.2999999999999999E-3</v>
      </c>
      <c r="K303" s="1">
        <v>1.1679999999999999</v>
      </c>
      <c r="L303" s="9">
        <v>2453000</v>
      </c>
      <c r="M303" s="1">
        <v>4.9749999999999996</v>
      </c>
      <c r="N303" s="1">
        <v>8.2024616601718634</v>
      </c>
      <c r="O303" s="10">
        <v>11.525</v>
      </c>
      <c r="P303" s="1">
        <f>AVERAGE(Q303:Q304)</f>
        <v>15.561162499999998</v>
      </c>
      <c r="Q303" s="1">
        <f>1.158*O303+2.676</f>
        <v>16.02195</v>
      </c>
      <c r="R303" s="1">
        <f>EXP(2.3026*(((7.5*P303)/(P303+237.3)+0.7858)))</f>
        <v>17.675049665657525</v>
      </c>
      <c r="S303" s="1">
        <f>((0.622/I303)*J303*K303*L303*M303*(N303-R303))</f>
        <v>-108.21551570354472</v>
      </c>
      <c r="T303" s="1">
        <f>IF(S303&lt;0,S303,0)</f>
        <v>-108.21551570354472</v>
      </c>
      <c r="U303" s="9">
        <v>2258000</v>
      </c>
      <c r="V303" s="1">
        <f>(-T303)*E303/U303</f>
        <v>16.800972857130336</v>
      </c>
      <c r="W303" s="1">
        <f>V303*3600*24/1000</f>
        <v>1451.6040548560611</v>
      </c>
      <c r="X303" s="1">
        <v>1E-3</v>
      </c>
      <c r="Y303" s="1">
        <f>X303*E303</f>
        <v>350.56522592681824</v>
      </c>
      <c r="Z303" s="1">
        <v>8114000</v>
      </c>
      <c r="AA303" s="1">
        <v>0.1</v>
      </c>
      <c r="AB303" s="1">
        <v>21.1</v>
      </c>
      <c r="AC303" s="1">
        <v>-0.44221666666666654</v>
      </c>
      <c r="AD303" s="1">
        <v>1.161</v>
      </c>
      <c r="AE303" s="1">
        <v>1.013E-3</v>
      </c>
      <c r="AF303" s="1">
        <v>1.3592333875578533</v>
      </c>
      <c r="AG303" s="1">
        <v>0.82007081049323827</v>
      </c>
      <c r="AH303" s="1">
        <v>999.57876888694045</v>
      </c>
      <c r="AI303" s="1">
        <v>2.4500000000000002</v>
      </c>
      <c r="AJ303" s="1">
        <v>28.356481481481481</v>
      </c>
      <c r="AK303" s="1">
        <v>6.7000000000000004E-2</v>
      </c>
      <c r="AL303" s="1">
        <v>200</v>
      </c>
      <c r="AM303" s="1">
        <v>30</v>
      </c>
      <c r="AN303" s="1">
        <f>((AA303*(AB303-AC303))/((AA303+(AK303*(1+(AL303/AM303))))*AH303*AI303))</f>
        <v>1.4334242531813194E-3</v>
      </c>
      <c r="AO303" s="1">
        <f>((86400*AD303*AE303*(AF303-AG303))/AM303)/((AA303+(AK303*(1+(AL303/AM303))))*AH303*AI303)</f>
        <v>1.2151733937311204E-3</v>
      </c>
      <c r="AP303" s="1">
        <f>AN303+AO303</f>
        <v>2.6485976469124398E-3</v>
      </c>
      <c r="AQ303" s="1">
        <f>AP303*Z303</f>
        <v>21490.721307047537</v>
      </c>
      <c r="AR303" s="1">
        <v>388000</v>
      </c>
      <c r="AS303" s="1">
        <v>100</v>
      </c>
      <c r="AT303" s="1">
        <v>5</v>
      </c>
      <c r="AU303" s="1">
        <f>((AA303*(AB303-AC303))/((AA303+(AK303*(1+(AS303/AT303))))*AH303*AI303))</f>
        <v>5.8370582838018336E-4</v>
      </c>
      <c r="AV303" s="1">
        <f>((86400*AD303*AE303*(AF303-AG303))/AT303)/((AA303+(AK303*(1+(AS303/AT303))))*AH303*AI303)</f>
        <v>2.9689903355792865E-3</v>
      </c>
      <c r="AW303" s="1">
        <f>AU303+AV303</f>
        <v>3.5526961639594699E-3</v>
      </c>
      <c r="AX303" s="1">
        <f>AW303*AR303</f>
        <v>1378.4461116162743</v>
      </c>
      <c r="AY303" s="1">
        <v>392000</v>
      </c>
      <c r="AZ303" s="1">
        <v>1E-3</v>
      </c>
      <c r="BA303" s="1">
        <v>0.1</v>
      </c>
      <c r="BB303" s="1">
        <f>AY303*AZ303*BA303</f>
        <v>39.200000000000003</v>
      </c>
      <c r="BC303" s="1">
        <v>30000</v>
      </c>
      <c r="BD303" s="1">
        <f>BC303*W303/E303</f>
        <v>124.22259375712487</v>
      </c>
      <c r="BE303" s="1">
        <f>9325000-E303</f>
        <v>8974434.7740731817</v>
      </c>
      <c r="BF303" s="1">
        <f>AZ303*BE303</f>
        <v>8974.434774073181</v>
      </c>
      <c r="BG303" s="1">
        <f>AVERAGE(BF301:BF303)</f>
        <v>28716.206352965062</v>
      </c>
      <c r="BH303" s="1">
        <f>IF((BD303+BB303+AX303+AQ303)&lt;BG303,BD303+BB303+AX303+AQ303,BG303)</f>
        <v>23032.590012420937</v>
      </c>
      <c r="BI303" s="11">
        <v>2004.1443000000011</v>
      </c>
      <c r="BJ303" s="1">
        <v>23924.038809787635</v>
      </c>
      <c r="BK303" s="1">
        <v>21332.259413461801</v>
      </c>
    </row>
    <row r="304" spans="1:63">
      <c r="A304" s="8">
        <v>40116</v>
      </c>
      <c r="B304" s="7" t="s">
        <v>360</v>
      </c>
      <c r="C304" s="1">
        <v>22.179650912698417</v>
      </c>
      <c r="D304" s="1">
        <f>1*C304-19.06222222</f>
        <v>3.117428692698418</v>
      </c>
      <c r="E304" s="1">
        <f>-9018.7*D304^3 + 50694*D304^2 + 41936*D304-0.0000001</f>
        <v>350161.87935030245</v>
      </c>
      <c r="F304" s="1">
        <f>C304-C305</f>
        <v>6.0923769841636499E-4</v>
      </c>
      <c r="G304" s="1">
        <f>-2254.7*D304^4 + 16898*D304^3 + 20968*D304^2 + 0.8449*D304-0.0000003</f>
        <v>502775.46587230871</v>
      </c>
      <c r="H304" s="1">
        <f>G304-G303</f>
        <v>-1488.7748376157251</v>
      </c>
      <c r="I304" s="1">
        <v>1017.5291666666668</v>
      </c>
      <c r="J304" s="9">
        <v>1.2999999999999999E-3</v>
      </c>
      <c r="K304" s="1">
        <v>1.1679999999999999</v>
      </c>
      <c r="L304" s="9">
        <v>2453000</v>
      </c>
      <c r="M304" s="1">
        <v>3.6875000000000004</v>
      </c>
      <c r="N304" s="1">
        <v>8.0327197662614367</v>
      </c>
      <c r="O304" s="10">
        <v>10.729166666666664</v>
      </c>
      <c r="P304" s="1">
        <f>AVERAGE(Q304:Q305)</f>
        <v>15.129324999999998</v>
      </c>
      <c r="Q304" s="1">
        <f>1.158*O304+2.676</f>
        <v>15.100374999999996</v>
      </c>
      <c r="R304" s="1">
        <f>EXP(2.3026*(((7.5*P304)/(P304+237.3)+0.7858)))</f>
        <v>17.191734966517267</v>
      </c>
      <c r="S304" s="1">
        <f>((0.622/I304)*J304*K304*L304*M304*(N304-R304))</f>
        <v>-76.896765048537048</v>
      </c>
      <c r="T304" s="1">
        <f>IF(S304&lt;0,S304,0)</f>
        <v>-76.896765048537048</v>
      </c>
      <c r="U304" s="9">
        <v>2258000</v>
      </c>
      <c r="V304" s="1">
        <f>(-T304)*E304/U304</f>
        <v>11.924851977570587</v>
      </c>
      <c r="W304" s="1">
        <f>V304*3600*24/1000</f>
        <v>1030.3072108620988</v>
      </c>
      <c r="X304" s="1">
        <v>0</v>
      </c>
      <c r="Y304" s="1">
        <f>X304*E304</f>
        <v>0</v>
      </c>
      <c r="Z304" s="1">
        <v>8114000</v>
      </c>
      <c r="AA304" s="1">
        <v>0.1</v>
      </c>
      <c r="AB304" s="1">
        <v>25.6</v>
      </c>
      <c r="AC304" s="1">
        <v>-0.73319000000000056</v>
      </c>
      <c r="AD304" s="1">
        <v>1.161</v>
      </c>
      <c r="AE304" s="1">
        <v>1.013E-3</v>
      </c>
      <c r="AF304" s="1">
        <v>1.2892677891799975</v>
      </c>
      <c r="AG304" s="1">
        <v>0.80310639367670678</v>
      </c>
      <c r="AH304" s="1">
        <v>999.6605109913861</v>
      </c>
      <c r="AI304" s="1">
        <v>2.4500000000000002</v>
      </c>
      <c r="AJ304" s="1">
        <v>28.356481481481481</v>
      </c>
      <c r="AK304" s="1">
        <v>6.7000000000000004E-2</v>
      </c>
      <c r="AL304" s="1">
        <v>200</v>
      </c>
      <c r="AM304" s="1">
        <v>30</v>
      </c>
      <c r="AN304" s="1">
        <f>((AA304*(AB304-AC304))/((AA304+(AK304*(1+(AL304/AM304))))*AH304*AI304))</f>
        <v>1.752073486984955E-3</v>
      </c>
      <c r="AO304" s="1">
        <f>((86400*AD304*AE304*(AF304-AG304))/AM304)/((AA304+(AK304*(1+(AL304/AM304))))*AH304*AI304)</f>
        <v>1.0956288711207619E-3</v>
      </c>
      <c r="AP304" s="1">
        <f>AN304+AO304</f>
        <v>2.8477023581057167E-3</v>
      </c>
      <c r="AQ304" s="1">
        <f>AP304*Z304</f>
        <v>23106.256933669785</v>
      </c>
      <c r="AR304" s="1">
        <v>388000</v>
      </c>
      <c r="AS304" s="1">
        <v>100</v>
      </c>
      <c r="AT304" s="1">
        <v>5</v>
      </c>
      <c r="AU304" s="1">
        <f>((AA304*(AB304-AC304))/((AA304+(AK304*(1+(AS304/AT304))))*AH304*AI304))</f>
        <v>7.1346323590783061E-4</v>
      </c>
      <c r="AV304" s="1">
        <f>((86400*AD304*AE304*(AF304-AG304))/AT304)/((AA304+(AK304*(1+(AS304/AT304))))*AH304*AI304)</f>
        <v>2.6769114157044758E-3</v>
      </c>
      <c r="AW304" s="1">
        <f>AU304+AV304</f>
        <v>3.3903746516123065E-3</v>
      </c>
      <c r="AX304" s="1">
        <f>AW304*AR304</f>
        <v>1315.4653648255749</v>
      </c>
      <c r="AY304" s="1">
        <v>392000</v>
      </c>
      <c r="AZ304" s="1">
        <v>0</v>
      </c>
      <c r="BA304" s="1">
        <v>0.1</v>
      </c>
      <c r="BB304" s="1">
        <f>AY304*AZ304*BA304</f>
        <v>0</v>
      </c>
      <c r="BC304" s="1">
        <v>30000</v>
      </c>
      <c r="BD304" s="1">
        <f>BC304*W304/E304</f>
        <v>88.271220108860973</v>
      </c>
      <c r="BE304" s="1">
        <f>9325000-E304</f>
        <v>8974838.1206496973</v>
      </c>
      <c r="BF304" s="1">
        <f>AZ304*BE304</f>
        <v>0</v>
      </c>
      <c r="BG304" s="1">
        <f>AVERAGE(BF302:BF304)</f>
        <v>13760.253421966767</v>
      </c>
      <c r="BH304" s="1">
        <f>IF((BD304+BB304+AX304+AQ304)&lt;BG304,BD304+BB304+AX304+AQ304,BG304)</f>
        <v>13760.253421966767</v>
      </c>
      <c r="BI304" s="11">
        <v>1719.5112000000013</v>
      </c>
      <c r="BJ304" s="1">
        <v>21798.401633120127</v>
      </c>
      <c r="BK304" s="1">
        <v>19620.4228063665</v>
      </c>
    </row>
    <row r="305" spans="1:63">
      <c r="A305" s="8">
        <v>40117</v>
      </c>
      <c r="B305" s="7" t="s">
        <v>361</v>
      </c>
      <c r="C305" s="1">
        <v>22.179041675000001</v>
      </c>
      <c r="D305" s="1">
        <f>1*C305-19.06222222</f>
        <v>3.1168194550000017</v>
      </c>
      <c r="E305" s="1">
        <f>-9018.7*D305^3 + 50694*D305^2 + 41936*D305-0.0000001</f>
        <v>350103.94974374608</v>
      </c>
      <c r="F305" s="1">
        <f>C305-C306</f>
        <v>1.9463431547634968E-3</v>
      </c>
      <c r="G305" s="1">
        <f>-2254.7*D305^4 + 16898*D305^3 + 20968*D305^2 + 0.8449*D305-0.0000003</f>
        <v>502562.15303052106</v>
      </c>
      <c r="H305" s="1">
        <f>G305-G304</f>
        <v>-213.31284178764326</v>
      </c>
      <c r="I305" s="1">
        <v>1022.0499999999998</v>
      </c>
      <c r="J305" s="9">
        <v>1.2999999999999999E-3</v>
      </c>
      <c r="K305" s="1">
        <v>1.1679999999999999</v>
      </c>
      <c r="L305" s="9">
        <v>2453000</v>
      </c>
      <c r="M305" s="1">
        <v>2.1875</v>
      </c>
      <c r="N305" s="1">
        <v>9.3210084721774979</v>
      </c>
      <c r="O305" s="10">
        <v>10.779166666666667</v>
      </c>
      <c r="P305" s="1">
        <f>AVERAGE(Q305:Q306)</f>
        <v>15.664899999999999</v>
      </c>
      <c r="Q305" s="1">
        <f>1.158*O305+2.676</f>
        <v>15.158275</v>
      </c>
      <c r="R305" s="1">
        <f>EXP(2.3026*(((7.5*P305)/(P305+237.3)+0.7858)))</f>
        <v>17.792912131249643</v>
      </c>
      <c r="S305" s="1">
        <f>((0.622/I305)*J305*K305*L305*M305*(N305-R305))</f>
        <v>-42.007908133020088</v>
      </c>
      <c r="T305" s="1">
        <f>IF(S305&lt;0,S305,0)</f>
        <v>-42.007908133020088</v>
      </c>
      <c r="U305" s="9">
        <v>2258000</v>
      </c>
      <c r="V305" s="1">
        <f>(-T305)*E305/U305</f>
        <v>6.5133456854928111</v>
      </c>
      <c r="W305" s="1">
        <f>V305*3600*24/1000</f>
        <v>562.75306722657899</v>
      </c>
      <c r="X305" s="1">
        <v>0</v>
      </c>
      <c r="Y305" s="1">
        <f>X305*E305</f>
        <v>0</v>
      </c>
      <c r="Z305" s="1">
        <v>8114000</v>
      </c>
      <c r="AA305" s="1">
        <v>0.1</v>
      </c>
      <c r="AB305" s="1">
        <v>28.3</v>
      </c>
      <c r="AC305" s="1">
        <v>-0.34592333333333286</v>
      </c>
      <c r="AD305" s="1">
        <v>1.161</v>
      </c>
      <c r="AE305" s="1">
        <v>1.013E-3</v>
      </c>
      <c r="AF305" s="1">
        <v>1.2935684332707371</v>
      </c>
      <c r="AG305" s="1">
        <v>0.93190825880212691</v>
      </c>
      <c r="AH305" s="1">
        <v>999.65561840323608</v>
      </c>
      <c r="AI305" s="1">
        <v>2.4500000000000002</v>
      </c>
      <c r="AJ305" s="1">
        <v>28.356481481481481</v>
      </c>
      <c r="AK305" s="1">
        <v>6.7000000000000004E-2</v>
      </c>
      <c r="AL305" s="1">
        <v>200</v>
      </c>
      <c r="AM305" s="1">
        <v>30</v>
      </c>
      <c r="AN305" s="1">
        <f>((AA305*(AB305-AC305))/((AA305+(AK305*(1+(AL305/AM305))))*AH305*AI305))</f>
        <v>1.9059600612371835E-3</v>
      </c>
      <c r="AO305" s="1">
        <f>((86400*AD305*AE305*(AF305-AG305))/AM305)/((AA305+(AK305*(1+(AL305/AM305))))*AH305*AI305)</f>
        <v>8.150529262103232E-4</v>
      </c>
      <c r="AP305" s="1">
        <f>AN305+AO305</f>
        <v>2.7210129874475067E-3</v>
      </c>
      <c r="AQ305" s="1">
        <f>AP305*Z305</f>
        <v>22078.29938014907</v>
      </c>
      <c r="AR305" s="1">
        <v>388000</v>
      </c>
      <c r="AS305" s="1">
        <v>100</v>
      </c>
      <c r="AT305" s="1">
        <v>5</v>
      </c>
      <c r="AU305" s="1">
        <f>((AA305*(AB305-AC305))/((AA305+(AK305*(1+(AS305/AT305))))*AH305*AI305))</f>
        <v>7.7612751000611703E-4</v>
      </c>
      <c r="AV305" s="1">
        <f>((86400*AD305*AE305*(AF305-AG305))/AT305)/((AA305+(AK305*(1+(AS305/AT305))))*AH305*AI305)</f>
        <v>1.9913900957574055E-3</v>
      </c>
      <c r="AW305" s="1">
        <f>AU305+AV305</f>
        <v>2.7675176057635224E-3</v>
      </c>
      <c r="AX305" s="1">
        <f>AW305*AR305</f>
        <v>1073.7968310362467</v>
      </c>
      <c r="AY305" s="1">
        <v>392000</v>
      </c>
      <c r="AZ305" s="1">
        <v>0</v>
      </c>
      <c r="BA305" s="1">
        <v>0.1</v>
      </c>
      <c r="BB305" s="1">
        <f>AY305*AZ305*BA305</f>
        <v>0</v>
      </c>
      <c r="BC305" s="1">
        <v>30000</v>
      </c>
      <c r="BD305" s="1">
        <f>BC305*W305/E305</f>
        <v>48.221655394503145</v>
      </c>
      <c r="BE305" s="1">
        <f>9325000-E305</f>
        <v>8974896.0502562542</v>
      </c>
      <c r="BF305" s="1">
        <f>AZ305*BE305</f>
        <v>0</v>
      </c>
      <c r="BG305" s="1">
        <f>AVERAGE(BF303:BF305)</f>
        <v>2991.4782580243937</v>
      </c>
      <c r="BH305" s="1">
        <f>IF((BD305+BB305+AX305+AQ305)&lt;BG305,BD305+BB305+AX305+AQ305,BG305)</f>
        <v>2991.4782580243937</v>
      </c>
      <c r="BI305" s="11">
        <v>1552.3443</v>
      </c>
      <c r="BJ305" s="1">
        <v>18366.565618105091</v>
      </c>
      <c r="BK305" s="1">
        <v>17163.661543544025</v>
      </c>
    </row>
    <row r="306" spans="1:63">
      <c r="A306" s="8">
        <v>40118</v>
      </c>
      <c r="B306" s="7" t="s">
        <v>362</v>
      </c>
      <c r="C306" s="1">
        <v>22.177095331845237</v>
      </c>
      <c r="D306" s="1">
        <f>1*C306-19.06222222</f>
        <v>3.1148731118452382</v>
      </c>
      <c r="E306" s="1">
        <f>-9018.7*D306^3 + 50694*D306^2 + 41936*D306-0.0000001</f>
        <v>349918.71369647724</v>
      </c>
      <c r="F306" s="1">
        <f>C306-C307</f>
        <v>4.9009915674602667E-3</v>
      </c>
      <c r="G306" s="1">
        <f>-2254.7*D306^4 + 16898*D306^3 + 20968*D306^2 + 0.8449*D306-0.0000003</f>
        <v>501880.91507289698</v>
      </c>
      <c r="H306" s="1">
        <f>G306-G305</f>
        <v>-681.23795762407826</v>
      </c>
      <c r="I306" s="1">
        <v>1018.8625000000001</v>
      </c>
      <c r="J306" s="9">
        <v>1.2999999999999999E-3</v>
      </c>
      <c r="K306" s="1">
        <v>1.1679999999999999</v>
      </c>
      <c r="L306" s="9">
        <v>2453000</v>
      </c>
      <c r="M306" s="1">
        <v>2.5874999999999999</v>
      </c>
      <c r="N306" s="1">
        <v>10.529619909347524</v>
      </c>
      <c r="O306" s="10">
        <v>11.654166666666667</v>
      </c>
      <c r="P306" s="1">
        <f>AVERAGE(Q306:Q307)</f>
        <v>16.767412499999999</v>
      </c>
      <c r="Q306" s="1">
        <f>1.158*O306+2.676</f>
        <v>16.171524999999999</v>
      </c>
      <c r="R306" s="1">
        <f>EXP(2.3026*(((7.5*P306)/(P306+237.3)+0.7858)))</f>
        <v>19.088758691516315</v>
      </c>
      <c r="S306" s="1">
        <f>((0.622/I306)*J306*K306*L306*M306*(N306-R306))</f>
        <v>-50.358058353786717</v>
      </c>
      <c r="T306" s="1">
        <f>IF(S306&lt;0,S306,0)</f>
        <v>-50.358058353786717</v>
      </c>
      <c r="U306" s="9">
        <v>2258000</v>
      </c>
      <c r="V306" s="1">
        <f>(-T306)*E306/U306</f>
        <v>7.8039092132015888</v>
      </c>
      <c r="W306" s="1">
        <f>V306*3600*24/1000</f>
        <v>674.25775602061719</v>
      </c>
      <c r="X306" s="1">
        <v>0</v>
      </c>
      <c r="Y306" s="1">
        <f>X306*E306</f>
        <v>0</v>
      </c>
      <c r="Z306" s="1">
        <v>8114000</v>
      </c>
      <c r="AA306" s="1">
        <v>0.1</v>
      </c>
      <c r="AB306" s="1">
        <v>14.5</v>
      </c>
      <c r="AC306" s="1">
        <v>0.2423033333333334</v>
      </c>
      <c r="AD306" s="1">
        <v>1.161</v>
      </c>
      <c r="AE306" s="1">
        <v>1.013E-3</v>
      </c>
      <c r="AF306" s="1">
        <v>1.3708982080120546</v>
      </c>
      <c r="AG306" s="1">
        <v>1.0527355822359237</v>
      </c>
      <c r="AH306" s="1">
        <v>999.56472912594995</v>
      </c>
      <c r="AI306" s="1">
        <v>2.4500000000000002</v>
      </c>
      <c r="AJ306" s="1">
        <v>28.356481481481481</v>
      </c>
      <c r="AK306" s="1">
        <v>6.7000000000000004E-2</v>
      </c>
      <c r="AL306" s="1">
        <v>200</v>
      </c>
      <c r="AM306" s="1">
        <v>30</v>
      </c>
      <c r="AN306" s="1">
        <f>((AA306*(AB306-AC306))/((AA306+(AK306*(1+(AL306/AM306))))*AH306*AI306))</f>
        <v>9.4872387428349765E-4</v>
      </c>
      <c r="AO306" s="1">
        <f>((86400*AD306*AE306*(AF306-AG306))/AM306)/((AA306+(AK306*(1+(AL306/AM306))))*AH306*AI306)</f>
        <v>7.1709017766505962E-4</v>
      </c>
      <c r="AP306" s="1">
        <f>AN306+AO306</f>
        <v>1.6658140519485573E-3</v>
      </c>
      <c r="AQ306" s="1">
        <f>AP306*Z306</f>
        <v>13516.415217510594</v>
      </c>
      <c r="AR306" s="1">
        <v>388000</v>
      </c>
      <c r="AS306" s="1">
        <v>100</v>
      </c>
      <c r="AT306" s="1">
        <v>5</v>
      </c>
      <c r="AU306" s="1">
        <f>((AA306*(AB306-AC306))/((AA306+(AK306*(1+(AS306/AT306))))*AH306*AI306))</f>
        <v>3.8633060220214985E-4</v>
      </c>
      <c r="AV306" s="1">
        <f>((86400*AD306*AE306*(AF306-AG306))/AT306)/((AA306+(AK306*(1+(AS306/AT306))))*AH306*AI306)</f>
        <v>1.7520411640097875E-3</v>
      </c>
      <c r="AW306" s="1">
        <f>AU306+AV306</f>
        <v>2.1383717662119372E-3</v>
      </c>
      <c r="AX306" s="1">
        <f>AW306*AR306</f>
        <v>829.68824529023163</v>
      </c>
      <c r="AY306" s="1">
        <v>392000</v>
      </c>
      <c r="AZ306" s="1">
        <v>0</v>
      </c>
      <c r="BA306" s="1">
        <v>0.1</v>
      </c>
      <c r="BB306" s="1">
        <f>AY306*AZ306*BA306</f>
        <v>0</v>
      </c>
      <c r="BC306" s="1">
        <v>30000</v>
      </c>
      <c r="BD306" s="1">
        <f>BC306*W306/E306</f>
        <v>57.806947410547018</v>
      </c>
      <c r="BE306" s="1">
        <f>9325000-E306</f>
        <v>8975081.2863035221</v>
      </c>
      <c r="BF306" s="1">
        <f>AZ306*BE306</f>
        <v>0</v>
      </c>
      <c r="BG306" s="1">
        <f>AVERAGE(BF304:BF306)</f>
        <v>0</v>
      </c>
      <c r="BH306" s="1">
        <f>IF((BD306+BB306+AX306+AQ306)&lt;BG306,BD306+BB306+AX306+AQ306,BG306)</f>
        <v>0</v>
      </c>
      <c r="BI306" s="11">
        <v>1362.0087000000005</v>
      </c>
      <c r="BJ306" s="1">
        <v>17272.172417594094</v>
      </c>
      <c r="BK306" s="1">
        <v>15903.183515990631</v>
      </c>
    </row>
    <row r="307" spans="1:63">
      <c r="A307" s="8">
        <v>40119</v>
      </c>
      <c r="B307" s="7" t="s">
        <v>363</v>
      </c>
      <c r="C307" s="1">
        <v>22.172194340277777</v>
      </c>
      <c r="D307" s="1">
        <f>1*C307-19.06222222</f>
        <v>3.1099721202777779</v>
      </c>
      <c r="E307" s="1">
        <f>-9018.7*D307^3 + 50694*D307^2 + 41936*D307-0.0000001</f>
        <v>349451.15377384494</v>
      </c>
      <c r="F307" s="1">
        <f>C307-C308</f>
        <v>6.0140420634908764E-3</v>
      </c>
      <c r="G307" s="1">
        <f>-2254.7*D307^4 + 16898*D307^3 + 20968*D307^2 + 0.8449*D307-0.0000003</f>
        <v>500167.12213974161</v>
      </c>
      <c r="H307" s="1">
        <f>G307-G306</f>
        <v>-1713.7929331553751</v>
      </c>
      <c r="I307" s="1">
        <v>1012.8166666666668</v>
      </c>
      <c r="J307" s="9">
        <v>1.2999999999999999E-3</v>
      </c>
      <c r="K307" s="1">
        <v>1.1679999999999999</v>
      </c>
      <c r="L307" s="9">
        <v>2453000</v>
      </c>
      <c r="M307" s="1">
        <v>3.9624999999999999</v>
      </c>
      <c r="N307" s="1">
        <v>11.457605780589976</v>
      </c>
      <c r="O307" s="10">
        <v>12.683333333333337</v>
      </c>
      <c r="P307" s="1">
        <f>AVERAGE(Q307:Q308)</f>
        <v>18.342775000000003</v>
      </c>
      <c r="Q307" s="1">
        <f>1.158*O307+2.676</f>
        <v>17.363300000000002</v>
      </c>
      <c r="R307" s="1">
        <f>EXP(2.3026*(((7.5*P307)/(P307+237.3)+0.7858)))</f>
        <v>21.08363452148485</v>
      </c>
      <c r="S307" s="1">
        <f>((0.622/I307)*J307*K307*L307*M307*(N307-R307))</f>
        <v>-87.248851305399228</v>
      </c>
      <c r="T307" s="1">
        <f>IF(S307&lt;0,S307,0)</f>
        <v>-87.248851305399228</v>
      </c>
      <c r="U307" s="9">
        <v>2258000</v>
      </c>
      <c r="V307" s="1">
        <f>(-T307)*E307/U307</f>
        <v>13.502750998279184</v>
      </c>
      <c r="W307" s="1">
        <f>V307*3600*24/1000</f>
        <v>1166.6376862513216</v>
      </c>
      <c r="X307" s="1">
        <v>0</v>
      </c>
      <c r="Y307" s="1">
        <f>X307*E307</f>
        <v>0</v>
      </c>
      <c r="Z307" s="1">
        <v>8114000</v>
      </c>
      <c r="AA307" s="1">
        <v>0.1</v>
      </c>
      <c r="AB307" s="1">
        <v>17.600000000000001</v>
      </c>
      <c r="AC307" s="1">
        <v>0.61387000000000191</v>
      </c>
      <c r="AD307" s="1">
        <v>1.161</v>
      </c>
      <c r="AE307" s="1">
        <v>1.013E-3</v>
      </c>
      <c r="AF307" s="1">
        <v>1.4670262254123807</v>
      </c>
      <c r="AG307" s="1">
        <v>1.1455029776761672</v>
      </c>
      <c r="AH307" s="1">
        <v>999.44528383919908</v>
      </c>
      <c r="AI307" s="1">
        <v>2.4500000000000002</v>
      </c>
      <c r="AJ307" s="1">
        <v>28.356481481481481</v>
      </c>
      <c r="AK307" s="1">
        <v>6.7000000000000004E-2</v>
      </c>
      <c r="AL307" s="1">
        <v>200</v>
      </c>
      <c r="AM307" s="1">
        <v>30</v>
      </c>
      <c r="AN307" s="1">
        <f>((AA307*(AB307-AC307))/((AA307+(AK307*(1+(AL307/AM307))))*AH307*AI307))</f>
        <v>1.1304121125735025E-3</v>
      </c>
      <c r="AO307" s="1">
        <f>((86400*AD307*AE307*(AF307-AG307))/AM307)/((AA307+(AK307*(1+(AL307/AM307))))*AH307*AI307)</f>
        <v>7.2475111433773702E-4</v>
      </c>
      <c r="AP307" s="1">
        <f>AN307+AO307</f>
        <v>1.8551632269112395E-3</v>
      </c>
      <c r="AQ307" s="1">
        <f>AP307*Z307</f>
        <v>15052.794423157797</v>
      </c>
      <c r="AR307" s="1">
        <v>388000</v>
      </c>
      <c r="AS307" s="1">
        <v>100</v>
      </c>
      <c r="AT307" s="1">
        <v>5</v>
      </c>
      <c r="AU307" s="1">
        <f>((AA307*(AB307-AC307))/((AA307+(AK307*(1+(AS307/AT307))))*AH307*AI307))</f>
        <v>4.6031601398978503E-4</v>
      </c>
      <c r="AV307" s="1">
        <f>((86400*AD307*AE307*(AF307-AG307))/AT307)/((AA307+(AK307*(1+(AS307/AT307))))*AH307*AI307)</f>
        <v>1.7707588606446899E-3</v>
      </c>
      <c r="AW307" s="1">
        <f>AU307+AV307</f>
        <v>2.2310748746344751E-3</v>
      </c>
      <c r="AX307" s="1">
        <f>AW307*AR307</f>
        <v>865.65705135817632</v>
      </c>
      <c r="AY307" s="1">
        <v>392000</v>
      </c>
      <c r="AZ307" s="1">
        <v>0</v>
      </c>
      <c r="BA307" s="1">
        <v>0.1</v>
      </c>
      <c r="BB307" s="1">
        <f>AY307*AZ307*BA307</f>
        <v>0</v>
      </c>
      <c r="BC307" s="1">
        <v>30000</v>
      </c>
      <c r="BD307" s="1">
        <f>BC307*W307/E307</f>
        <v>100.15457156049372</v>
      </c>
      <c r="BE307" s="1">
        <f>9325000-E307</f>
        <v>8975548.8462261558</v>
      </c>
      <c r="BF307" s="1">
        <f>AZ307*BE307</f>
        <v>0</v>
      </c>
      <c r="BG307" s="1">
        <f>AVERAGE(BF305:BF307)</f>
        <v>0</v>
      </c>
      <c r="BH307" s="1">
        <f>IF((BD307+BB307+AX307+AQ307)&lt;BG307,BD307+BB307+AX307+AQ307,BG307)</f>
        <v>0</v>
      </c>
      <c r="BI307" s="11">
        <v>1261.8665999999992</v>
      </c>
      <c r="BJ307" s="1">
        <v>17549.654647563966</v>
      </c>
      <c r="BK307" s="1">
        <v>15740.632800659914</v>
      </c>
    </row>
    <row r="308" spans="1:63">
      <c r="A308" s="8">
        <v>40120</v>
      </c>
      <c r="B308" s="7" t="s">
        <v>364</v>
      </c>
      <c r="C308" s="1">
        <v>22.166180298214286</v>
      </c>
      <c r="D308" s="1">
        <f>1*C308-19.06222222</f>
        <v>3.103958078214287</v>
      </c>
      <c r="E308" s="1">
        <f>-9018.7*D308^3 + 50694*D308^2 + 41936*D308-0.0000001</f>
        <v>348875.21252749627</v>
      </c>
      <c r="F308" s="1">
        <f>C308-C309</f>
        <v>-3.1684523769115458E-6</v>
      </c>
      <c r="G308" s="1">
        <f>-2254.7*D308^4 + 16898*D308^3 + 20968*D308^2 + 0.8449*D308-0.0000003</f>
        <v>498067.25181575702</v>
      </c>
      <c r="H308" s="1">
        <f>G308-G307</f>
        <v>-2099.8703239845927</v>
      </c>
      <c r="I308" s="1">
        <v>1013.4999999999997</v>
      </c>
      <c r="J308" s="9">
        <v>1.2999999999999999E-3</v>
      </c>
      <c r="K308" s="1">
        <v>1.1679999999999999</v>
      </c>
      <c r="L308" s="9">
        <v>2453000</v>
      </c>
      <c r="M308" s="1">
        <v>3.1249999999999996</v>
      </c>
      <c r="N308" s="1">
        <v>13.229431174984791</v>
      </c>
      <c r="O308" s="10">
        <v>14.375000000000002</v>
      </c>
      <c r="P308" s="1">
        <f>AVERAGE(Q308:Q309)</f>
        <v>19.4863</v>
      </c>
      <c r="Q308" s="1">
        <f>1.158*O308+2.676</f>
        <v>19.322250000000004</v>
      </c>
      <c r="R308" s="1">
        <f>EXP(2.3026*(((7.5*P308)/(P308+237.3)+0.7858)))</f>
        <v>22.643750651226974</v>
      </c>
      <c r="S308" s="1">
        <f>((0.622/I308)*J308*K308*L308*M308*(N308-R308))</f>
        <v>-67.249541652287789</v>
      </c>
      <c r="T308" s="1">
        <f>IF(S308&lt;0,S308,0)</f>
        <v>-67.249541652287789</v>
      </c>
      <c r="U308" s="9">
        <v>2258000</v>
      </c>
      <c r="V308" s="1">
        <f>(-T308)*E308/U308</f>
        <v>10.390477474011787</v>
      </c>
      <c r="W308" s="1">
        <f>V308*3600*24/1000</f>
        <v>897.73725375461834</v>
      </c>
      <c r="X308" s="1">
        <v>0</v>
      </c>
      <c r="Y308" s="1">
        <f>X308*E308</f>
        <v>0</v>
      </c>
      <c r="Z308" s="1">
        <v>8114000</v>
      </c>
      <c r="AA308" s="1">
        <v>0.1</v>
      </c>
      <c r="AB308" s="1">
        <v>20.5</v>
      </c>
      <c r="AC308" s="1">
        <v>1.0058466666666668</v>
      </c>
      <c r="AD308" s="1">
        <v>1.161</v>
      </c>
      <c r="AE308" s="1">
        <v>1.013E-3</v>
      </c>
      <c r="AF308" s="1">
        <v>1.6379251805654231</v>
      </c>
      <c r="AG308" s="1">
        <v>1.3226245833065793</v>
      </c>
      <c r="AH308" s="1">
        <v>999.22038064477022</v>
      </c>
      <c r="AI308" s="1">
        <v>2.4500000000000002</v>
      </c>
      <c r="AJ308" s="1">
        <v>28.356481481481481</v>
      </c>
      <c r="AK308" s="1">
        <v>6.7000000000000004E-2</v>
      </c>
      <c r="AL308" s="1">
        <v>200</v>
      </c>
      <c r="AM308" s="1">
        <v>30</v>
      </c>
      <c r="AN308" s="1">
        <f>((AA308*(AB308-AC308))/((AA308+(AK308*(1+(AL308/AM308))))*AH308*AI308))</f>
        <v>1.2976108732277564E-3</v>
      </c>
      <c r="AO308" s="1">
        <f>((86400*AD308*AE308*(AF308-AG308))/AM308)/((AA308+(AK308*(1+(AL308/AM308))))*AH308*AI308)</f>
        <v>7.1088449919119159E-4</v>
      </c>
      <c r="AP308" s="1">
        <f>AN308+AO308</f>
        <v>2.008495372418948E-3</v>
      </c>
      <c r="AQ308" s="1">
        <f>AP308*Z308</f>
        <v>16296.931451807344</v>
      </c>
      <c r="AR308" s="1">
        <v>388000</v>
      </c>
      <c r="AS308" s="1">
        <v>100</v>
      </c>
      <c r="AT308" s="1">
        <v>5</v>
      </c>
      <c r="AU308" s="1">
        <f>((AA308*(AB308-AC308))/((AA308+(AK308*(1+(AS308/AT308))))*AH308*AI308))</f>
        <v>5.2840115408367611E-4</v>
      </c>
      <c r="AV308" s="1">
        <f>((86400*AD308*AE308*(AF308-AG308))/AT308)/((AA308+(AK308*(1+(AS308/AT308))))*AH308*AI308)</f>
        <v>1.7368790484551875E-3</v>
      </c>
      <c r="AW308" s="1">
        <f>AU308+AV308</f>
        <v>2.2652802025388639E-3</v>
      </c>
      <c r="AX308" s="1">
        <f>AW308*AR308</f>
        <v>878.9287185850792</v>
      </c>
      <c r="AY308" s="1">
        <v>392000</v>
      </c>
      <c r="AZ308" s="1">
        <v>0</v>
      </c>
      <c r="BA308" s="1">
        <v>0.1</v>
      </c>
      <c r="BB308" s="1">
        <f>AY308*AZ308*BA308</f>
        <v>0</v>
      </c>
      <c r="BC308" s="1">
        <v>30000</v>
      </c>
      <c r="BD308" s="1">
        <f>BC308*W308/E308</f>
        <v>77.196993783317069</v>
      </c>
      <c r="BE308" s="1">
        <f>9325000-E308</f>
        <v>8976124.7874725033</v>
      </c>
      <c r="BF308" s="1">
        <f>AZ308*BE308</f>
        <v>0</v>
      </c>
      <c r="BG308" s="1">
        <f>AVERAGE(BF306:BF308)</f>
        <v>0</v>
      </c>
      <c r="BH308" s="1">
        <f>IF((BD308+BB308+AX308+AQ308)&lt;BG308,BD308+BB308+AX308+AQ308,BG308)</f>
        <v>0</v>
      </c>
      <c r="BI308" s="11">
        <v>1168.3431000000014</v>
      </c>
      <c r="BJ308" s="1">
        <v>17932.554152641289</v>
      </c>
      <c r="BK308" s="1">
        <v>15562.077982411312</v>
      </c>
    </row>
    <row r="309" spans="1:63">
      <c r="A309" s="8">
        <v>40121</v>
      </c>
      <c r="B309" s="7" t="s">
        <v>365</v>
      </c>
      <c r="C309" s="1">
        <v>22.166183466666663</v>
      </c>
      <c r="D309" s="1">
        <f>1*C309-19.06222222</f>
        <v>3.103961246666664</v>
      </c>
      <c r="E309" s="1">
        <f>-9018.7*D309^3 + 50694*D309^2 + 41936*D309-0.0000001</f>
        <v>348875.5165927569</v>
      </c>
      <c r="F309" s="1">
        <f>C309-C310</f>
        <v>-3.5250583333379382E-3</v>
      </c>
      <c r="G309" s="1">
        <f>-2254.7*D309^4 + 16898*D309^3 + 20968*D309^2 + 0.8449*D309-0.0000003</f>
        <v>498068.35720393667</v>
      </c>
      <c r="H309" s="1">
        <f>G309-G308</f>
        <v>1.1053881796542555</v>
      </c>
      <c r="I309" s="1">
        <v>1015.1499999999999</v>
      </c>
      <c r="J309" s="9">
        <v>1.2999999999999999E-3</v>
      </c>
      <c r="K309" s="1">
        <v>1.1679999999999999</v>
      </c>
      <c r="L309" s="9">
        <v>2453000</v>
      </c>
      <c r="M309" s="1">
        <v>3.4666666666666668</v>
      </c>
      <c r="N309" s="1">
        <v>12.062588734445708</v>
      </c>
      <c r="O309" s="10">
        <v>14.658333333333331</v>
      </c>
      <c r="P309" s="1">
        <f>AVERAGE(Q309:Q310)</f>
        <v>19.751674999999999</v>
      </c>
      <c r="Q309" s="1">
        <f>1.158*O309+2.676</f>
        <v>19.650349999999996</v>
      </c>
      <c r="R309" s="1">
        <f>EXP(2.3026*(((7.5*P309)/(P309+237.3)+0.7858)))</f>
        <v>23.019913725453822</v>
      </c>
      <c r="S309" s="1">
        <f>((0.622/I309)*J309*K309*L309*M309*(N309-R309))</f>
        <v>-86.688310016238532</v>
      </c>
      <c r="T309" s="1">
        <f>IF(S309&lt;0,S309,0)</f>
        <v>-86.688310016238532</v>
      </c>
      <c r="U309" s="9">
        <v>2258000</v>
      </c>
      <c r="V309" s="1">
        <f>(-T309)*E309/U309</f>
        <v>13.393901213227759</v>
      </c>
      <c r="W309" s="1">
        <f>V309*3600*24/1000</f>
        <v>1157.2330648228783</v>
      </c>
      <c r="X309" s="1">
        <v>2.0000000000000001E-4</v>
      </c>
      <c r="Y309" s="1">
        <f>X309*E309</f>
        <v>69.775103318551388</v>
      </c>
      <c r="Z309" s="1">
        <v>8114000</v>
      </c>
      <c r="AA309" s="1">
        <v>0.1</v>
      </c>
      <c r="AB309" s="1">
        <v>6.4</v>
      </c>
      <c r="AC309" s="1">
        <v>0.66096999999999861</v>
      </c>
      <c r="AD309" s="1">
        <v>1.161</v>
      </c>
      <c r="AE309" s="1">
        <v>1.013E-3</v>
      </c>
      <c r="AF309" s="1">
        <v>1.6681939883714407</v>
      </c>
      <c r="AG309" s="1">
        <v>1.2059652374268541</v>
      </c>
      <c r="AH309" s="1">
        <v>999.17932507555554</v>
      </c>
      <c r="AI309" s="1">
        <v>2.4500000000000002</v>
      </c>
      <c r="AJ309" s="1">
        <v>28.356481481481481</v>
      </c>
      <c r="AK309" s="1">
        <v>6.7000000000000004E-2</v>
      </c>
      <c r="AL309" s="1">
        <v>200</v>
      </c>
      <c r="AM309" s="1">
        <v>30</v>
      </c>
      <c r="AN309" s="1">
        <f>((AA309*(AB309-AC309))/((AA309+(AK309*(1+(AL309/AM309))))*AH309*AI309))</f>
        <v>3.8202909331431405E-4</v>
      </c>
      <c r="AO309" s="1">
        <f>((86400*AD309*AE309*(AF309-AG309))/AM309)/((AA309+(AK309*(1+(AL309/AM309))))*AH309*AI309)</f>
        <v>1.042195157780285E-3</v>
      </c>
      <c r="AP309" s="1">
        <f>AN309+AO309</f>
        <v>1.4242242510945991E-3</v>
      </c>
      <c r="AQ309" s="1">
        <f>AP309*Z309</f>
        <v>11556.155573381577</v>
      </c>
      <c r="AR309" s="1">
        <v>388000</v>
      </c>
      <c r="AS309" s="1">
        <v>100</v>
      </c>
      <c r="AT309" s="1">
        <v>5</v>
      </c>
      <c r="AU309" s="1">
        <f>((AA309*(AB309-AC309))/((AA309+(AK309*(1+(AS309/AT309))))*AH309*AI309))</f>
        <v>1.5556637044716925E-4</v>
      </c>
      <c r="AV309" s="1">
        <f>((86400*AD309*AE309*(AF309-AG309))/AT309)/((AA309+(AK309*(1+(AS309/AT309))))*AH309*AI309)</f>
        <v>2.5463587066668941E-3</v>
      </c>
      <c r="AW309" s="1">
        <f>AU309+AV309</f>
        <v>2.7019250771140634E-3</v>
      </c>
      <c r="AX309" s="1">
        <f>AW309*AR309</f>
        <v>1048.3469299202566</v>
      </c>
      <c r="AY309" s="1">
        <v>392000</v>
      </c>
      <c r="AZ309" s="1">
        <v>2.0000000000000001E-4</v>
      </c>
      <c r="BA309" s="1">
        <v>0.1</v>
      </c>
      <c r="BB309" s="1">
        <f>AY309*AZ309*BA309</f>
        <v>7.8400000000000007</v>
      </c>
      <c r="BC309" s="1">
        <v>30000</v>
      </c>
      <c r="BD309" s="1">
        <f>BC309*W309/E309</f>
        <v>99.511115837949617</v>
      </c>
      <c r="BE309" s="1">
        <f>9325000-E309</f>
        <v>8976124.4834072422</v>
      </c>
      <c r="BF309" s="1">
        <f>AZ309*BE309</f>
        <v>1795.2248966814486</v>
      </c>
      <c r="BG309" s="1">
        <f>AVERAGE(BF307:BF309)</f>
        <v>598.40829889381621</v>
      </c>
      <c r="BH309" s="1">
        <f>IF((BD309+BB309+AX309+AQ309)&lt;BG309,BD309+BB309+AX309+AQ309,BG309)</f>
        <v>598.40829889381621</v>
      </c>
      <c r="BI309" s="11">
        <v>977.68979999999976</v>
      </c>
      <c r="BJ309" s="1">
        <v>13632.374860114689</v>
      </c>
      <c r="BK309" s="1">
        <v>13743.248409798669</v>
      </c>
    </row>
    <row r="310" spans="1:63">
      <c r="A310" s="8">
        <v>40122</v>
      </c>
      <c r="B310" s="7" t="s">
        <v>366</v>
      </c>
      <c r="C310" s="1">
        <v>22.169708525000001</v>
      </c>
      <c r="D310" s="1">
        <f>1*C310-19.06222222</f>
        <v>3.1074863050000019</v>
      </c>
      <c r="E310" s="1">
        <f>-9018.7*D310^3 + 50694*D310^2 + 41936*D310-0.0000001</f>
        <v>349213.38968280918</v>
      </c>
      <c r="F310" s="1">
        <f>C310-C311</f>
        <v>2.2290041666686022E-3</v>
      </c>
      <c r="G310" s="1">
        <f>-2254.7*D310^4 + 16898*D310^3 + 20968*D310^2 + 0.8449*D310-0.0000003</f>
        <v>499298.75192407391</v>
      </c>
      <c r="H310" s="1">
        <f>G310-G309</f>
        <v>1230.3947201372357</v>
      </c>
      <c r="I310" s="1">
        <v>1014.0416666666669</v>
      </c>
      <c r="J310" s="9">
        <v>1.2999999999999999E-3</v>
      </c>
      <c r="K310" s="1">
        <v>1.1679999999999999</v>
      </c>
      <c r="L310" s="9">
        <v>2453000</v>
      </c>
      <c r="M310" s="1">
        <v>2.7416666666666671</v>
      </c>
      <c r="N310" s="1">
        <v>15.504338805093717</v>
      </c>
      <c r="O310" s="10">
        <v>14.833333333333334</v>
      </c>
      <c r="P310" s="1">
        <f>AVERAGE(Q310:Q311)</f>
        <v>19.1702625</v>
      </c>
      <c r="Q310" s="1">
        <f>1.158*O310+2.676</f>
        <v>19.853000000000002</v>
      </c>
      <c r="R310" s="1">
        <f>EXP(2.3026*(((7.5*P310)/(P310+237.3)+0.7858)))</f>
        <v>22.202797668710563</v>
      </c>
      <c r="S310" s="1">
        <f>((0.622/I310)*J310*K310*L310*M310*(N310-R310))</f>
        <v>-41.957332949085867</v>
      </c>
      <c r="T310" s="1">
        <f>IF(S310&lt;0,S310,0)</f>
        <v>-41.957332949085867</v>
      </c>
      <c r="U310" s="9">
        <v>2258000</v>
      </c>
      <c r="V310" s="1">
        <f>(-T310)*E310/U310</f>
        <v>6.4889559172721398</v>
      </c>
      <c r="W310" s="1">
        <f>V310*3600*24/1000</f>
        <v>560.64579125231296</v>
      </c>
      <c r="X310" s="1">
        <v>6.1999999999999998E-3</v>
      </c>
      <c r="Y310" s="1">
        <f>X310*E310</f>
        <v>2165.1230160334167</v>
      </c>
      <c r="Z310" s="1">
        <v>8114000</v>
      </c>
      <c r="AA310" s="1">
        <v>0.1</v>
      </c>
      <c r="AB310" s="1">
        <v>28.2</v>
      </c>
      <c r="AC310" s="1">
        <v>0.34958666666666643</v>
      </c>
      <c r="AD310" s="1">
        <v>1.161</v>
      </c>
      <c r="AE310" s="1">
        <v>1.013E-3</v>
      </c>
      <c r="AF310" s="1">
        <v>1.6871335290593283</v>
      </c>
      <c r="AG310" s="1">
        <v>1.5500539298232578</v>
      </c>
      <c r="AH310" s="1">
        <v>999.15349023502256</v>
      </c>
      <c r="AI310" s="1">
        <v>2.4500000000000002</v>
      </c>
      <c r="AJ310" s="1">
        <v>28.356481481481481</v>
      </c>
      <c r="AK310" s="1">
        <v>6.7000000000000004E-2</v>
      </c>
      <c r="AL310" s="1">
        <v>200</v>
      </c>
      <c r="AM310" s="1">
        <v>30</v>
      </c>
      <c r="AN310" s="1">
        <f>((AA310*(AB310-AC310))/((AA310+(AK310*(1+(AL310/AM310))))*AH310*AI310))</f>
        <v>1.8539619519628008E-3</v>
      </c>
      <c r="AO310" s="1">
        <f>((86400*AD310*AE310*(AF310-AG310))/AM310)/((AA310+(AK310*(1+(AL310/AM310))))*AH310*AI310)</f>
        <v>3.0908373451478697E-4</v>
      </c>
      <c r="AP310" s="1">
        <f>AN310+AO310</f>
        <v>2.1630456864775876E-3</v>
      </c>
      <c r="AQ310" s="1">
        <f>AP310*Z310</f>
        <v>17550.952700079146</v>
      </c>
      <c r="AR310" s="1">
        <v>388000</v>
      </c>
      <c r="AS310" s="1">
        <v>100</v>
      </c>
      <c r="AT310" s="1">
        <v>5</v>
      </c>
      <c r="AU310" s="1">
        <f>((AA310*(AB310-AC310))/((AA310+(AK310*(1+(AS310/AT310))))*AH310*AI310))</f>
        <v>7.5495331863824724E-4</v>
      </c>
      <c r="AV310" s="1">
        <f>((86400*AD310*AE310*(AF310-AG310))/AT310)/((AA310+(AK310*(1+(AS310/AT310))))*AH310*AI310)</f>
        <v>7.5517339779923403E-4</v>
      </c>
      <c r="AW310" s="1">
        <f>AU310+AV310</f>
        <v>1.5101267164374813E-3</v>
      </c>
      <c r="AX310" s="1">
        <f>AW310*AR310</f>
        <v>585.92916597774274</v>
      </c>
      <c r="AY310" s="1">
        <v>392000</v>
      </c>
      <c r="AZ310" s="1">
        <v>6.1999999999999998E-3</v>
      </c>
      <c r="BA310" s="1">
        <v>0.1</v>
      </c>
      <c r="BB310" s="1">
        <f>AY310*AZ310*BA310</f>
        <v>243.04000000000002</v>
      </c>
      <c r="BC310" s="1">
        <v>30000</v>
      </c>
      <c r="BD310" s="1">
        <f>BC310*W310/E310</f>
        <v>48.163599204619388</v>
      </c>
      <c r="BE310" s="1">
        <f>9325000-E310</f>
        <v>8975786.6103171911</v>
      </c>
      <c r="BF310" s="1">
        <f>AZ310*BE310</f>
        <v>55649.876983966584</v>
      </c>
      <c r="BG310" s="1">
        <f>AVERAGE(BF308:BF310)</f>
        <v>19148.367293549345</v>
      </c>
      <c r="BH310" s="1">
        <f>IF((BD310+BB310+AX310+AQ310)&lt;BG310,BD310+BB310+AX310+AQ310,BG310)</f>
        <v>18428.085465261509</v>
      </c>
      <c r="BI310" s="11">
        <v>17407.926000000003</v>
      </c>
      <c r="BJ310" s="1">
        <v>27883.884603283532</v>
      </c>
      <c r="BK310" s="1">
        <v>10101.876098639661</v>
      </c>
    </row>
    <row r="311" spans="1:63">
      <c r="A311" s="8">
        <v>40123</v>
      </c>
      <c r="B311" s="7" t="s">
        <v>367</v>
      </c>
      <c r="C311" s="1">
        <v>22.167479520833332</v>
      </c>
      <c r="D311" s="1">
        <f>1*C311-19.06222222</f>
        <v>3.1052573008333333</v>
      </c>
      <c r="E311" s="1">
        <f>-9018.7*D311^3 + 50694*D311^2 + 41936*D311-0.0000001</f>
        <v>348999.83829444356</v>
      </c>
      <c r="F311" s="1">
        <f>C311-C312</f>
        <v>2.7693779761897019E-3</v>
      </c>
      <c r="G311" s="1">
        <f>-2254.7*D311^4 + 16898*D311^3 + 20968*D311^2 + 0.8449*D311-0.0000003</f>
        <v>498520.59656349273</v>
      </c>
      <c r="H311" s="1">
        <f>G311-G310</f>
        <v>-778.15536058117868</v>
      </c>
      <c r="I311" s="1">
        <v>1022.0166666666665</v>
      </c>
      <c r="J311" s="9">
        <v>1.2999999999999999E-3</v>
      </c>
      <c r="K311" s="1">
        <v>1.1679999999999999</v>
      </c>
      <c r="L311" s="9">
        <v>2453000</v>
      </c>
      <c r="M311" s="1">
        <v>3.6333333333333329</v>
      </c>
      <c r="N311" s="1">
        <v>11.328463446857564</v>
      </c>
      <c r="O311" s="10">
        <v>13.654166666666667</v>
      </c>
      <c r="P311" s="1">
        <f>AVERAGE(Q311:Q312)</f>
        <v>17.078624999999999</v>
      </c>
      <c r="Q311" s="1">
        <f>1.158*O311+2.676</f>
        <v>18.487524999999998</v>
      </c>
      <c r="R311" s="1">
        <f>EXP(2.3026*(((7.5*P311)/(P311+237.3)+0.7858)))</f>
        <v>19.46918870440798</v>
      </c>
      <c r="S311" s="1">
        <f>((0.622/I311)*J311*K311*L311*M311*(N311-R311))</f>
        <v>-67.047793637326052</v>
      </c>
      <c r="T311" s="1">
        <f>IF(S311&lt;0,S311,0)</f>
        <v>-67.047793637326052</v>
      </c>
      <c r="U311" s="9">
        <v>2258000</v>
      </c>
      <c r="V311" s="1">
        <f>(-T311)*E311/U311</f>
        <v>10.363006703908775</v>
      </c>
      <c r="W311" s="1">
        <f>V311*3600*24/1000</f>
        <v>895.36377921771816</v>
      </c>
      <c r="X311" s="1">
        <v>6.4000000000000003E-3</v>
      </c>
      <c r="Y311" s="1">
        <f>X311*E311</f>
        <v>2233.598965084439</v>
      </c>
      <c r="Z311" s="1">
        <v>8114000</v>
      </c>
      <c r="AA311" s="1">
        <v>0.1</v>
      </c>
      <c r="AB311" s="1">
        <v>24.6</v>
      </c>
      <c r="AC311" s="1">
        <v>-0.36476333333333316</v>
      </c>
      <c r="AD311" s="1">
        <v>1.161</v>
      </c>
      <c r="AE311" s="1">
        <v>1.013E-3</v>
      </c>
      <c r="AF311" s="1">
        <v>1.5630793557237208</v>
      </c>
      <c r="AG311" s="1">
        <v>1.1325812498348127</v>
      </c>
      <c r="AH311" s="1">
        <v>999.32048471849328</v>
      </c>
      <c r="AI311" s="1">
        <v>2.4500000000000002</v>
      </c>
      <c r="AJ311" s="1">
        <v>28.356481481481481</v>
      </c>
      <c r="AK311" s="1">
        <v>6.7000000000000004E-2</v>
      </c>
      <c r="AL311" s="1">
        <v>200</v>
      </c>
      <c r="AM311" s="1">
        <v>30</v>
      </c>
      <c r="AN311" s="1">
        <f>((AA311*(AB311-AC311))/((AA311+(AK311*(1+(AL311/AM311))))*AH311*AI311))</f>
        <v>1.6615906709936505E-3</v>
      </c>
      <c r="AO311" s="1">
        <f>((86400*AD311*AE311*(AF311-AG311))/AM311)/((AA311+(AK311*(1+(AL311/AM311))))*AH311*AI311)</f>
        <v>9.7051441368470651E-4</v>
      </c>
      <c r="AP311" s="1">
        <f>AN311+AO311</f>
        <v>2.6321050846783572E-3</v>
      </c>
      <c r="AQ311" s="1">
        <f>AP311*Z311</f>
        <v>21356.90065708019</v>
      </c>
      <c r="AR311" s="1">
        <v>388000</v>
      </c>
      <c r="AS311" s="1">
        <v>100</v>
      </c>
      <c r="AT311" s="1">
        <v>5</v>
      </c>
      <c r="AU311" s="1">
        <f>((AA311*(AB311-AC311))/((AA311+(AK311*(1+(AS311/AT311))))*AH311*AI311))</f>
        <v>6.7661765655813101E-4</v>
      </c>
      <c r="AV311" s="1">
        <f>((86400*AD311*AE311*(AF311-AG311))/AT311)/((AA311+(AK311*(1+(AS311/AT311))))*AH311*AI311)</f>
        <v>2.3712236703298537E-3</v>
      </c>
      <c r="AW311" s="1">
        <f>AU311+AV311</f>
        <v>3.0478413268879845E-3</v>
      </c>
      <c r="AX311" s="1">
        <f>AW311*AR311</f>
        <v>1182.562434832538</v>
      </c>
      <c r="AY311" s="1">
        <v>392000</v>
      </c>
      <c r="AZ311" s="1">
        <v>6.4000000000000003E-3</v>
      </c>
      <c r="BA311" s="1">
        <v>0.1</v>
      </c>
      <c r="BB311" s="1">
        <f>AY311*AZ311*BA311</f>
        <v>250.88000000000002</v>
      </c>
      <c r="BC311" s="1">
        <v>30000</v>
      </c>
      <c r="BD311" s="1">
        <f>BC311*W311/E311</f>
        <v>76.965403502191819</v>
      </c>
      <c r="BE311" s="1">
        <f>9325000-E311</f>
        <v>8976000.1617055573</v>
      </c>
      <c r="BF311" s="1">
        <f>AZ311*BE311</f>
        <v>57446.401034915572</v>
      </c>
      <c r="BG311" s="1">
        <f>AVERAGE(BF309:BF311)</f>
        <v>38297.167638521205</v>
      </c>
      <c r="BH311" s="1">
        <f>IF((BD311+BB311+AX311+AQ311)&lt;BG311,BD311+BB311+AX311+AQ311,BG311)</f>
        <v>22867.30849541492</v>
      </c>
      <c r="BI311" s="11">
        <v>2189.936700000002</v>
      </c>
      <c r="BJ311" s="1">
        <v>11628.730296519052</v>
      </c>
      <c r="BK311" s="1">
        <v>7322.4030500711506</v>
      </c>
    </row>
    <row r="312" spans="1:63">
      <c r="A312" s="8">
        <v>40124</v>
      </c>
      <c r="B312" s="7" t="s">
        <v>368</v>
      </c>
      <c r="C312" s="1">
        <v>22.164710142857142</v>
      </c>
      <c r="D312" s="1">
        <f>1*C312-19.06222222</f>
        <v>3.1024879228571436</v>
      </c>
      <c r="E312" s="1">
        <f>-9018.7*D312^3 + 50694*D312^2 + 41936*D312-0.0000001</f>
        <v>348734.05480325036</v>
      </c>
      <c r="F312" s="1">
        <f>C312-C313</f>
        <v>-5.4622589286168477E-4</v>
      </c>
      <c r="G312" s="1">
        <f>-2254.7*D312^4 + 16898*D312^3 + 20968*D312^2 + 0.8449*D312-0.0000003</f>
        <v>497554.45794863987</v>
      </c>
      <c r="H312" s="1">
        <f>G312-G311</f>
        <v>-966.13861485285452</v>
      </c>
      <c r="I312" s="1">
        <v>1027.2708333333333</v>
      </c>
      <c r="J312" s="9">
        <v>1.2999999999999999E-3</v>
      </c>
      <c r="K312" s="1">
        <v>1.1679999999999999</v>
      </c>
      <c r="L312" s="9">
        <v>2453000</v>
      </c>
      <c r="M312" s="1">
        <v>3.1750000000000003</v>
      </c>
      <c r="N312" s="1">
        <v>10.170572329902505</v>
      </c>
      <c r="O312" s="10">
        <v>11.220833333333333</v>
      </c>
      <c r="P312" s="1">
        <f>AVERAGE(Q312:Q313)</f>
        <v>17.150999999999996</v>
      </c>
      <c r="Q312" s="1">
        <f>1.158*O312+2.676</f>
        <v>15.669725</v>
      </c>
      <c r="R312" s="1">
        <f>EXP(2.3026*(((7.5*P312)/(P312+237.3)+0.7858)))</f>
        <v>19.558606624633935</v>
      </c>
      <c r="S312" s="1">
        <f>((0.622/I312)*J312*K312*L312*M312*(N312-R312))</f>
        <v>-67.221402204697412</v>
      </c>
      <c r="T312" s="1">
        <f>IF(S312&lt;0,S312,0)</f>
        <v>-67.221402204697412</v>
      </c>
      <c r="U312" s="9">
        <v>2258000</v>
      </c>
      <c r="V312" s="1">
        <f>(-T312)*E312/U312</f>
        <v>10.381927440391623</v>
      </c>
      <c r="W312" s="1">
        <f>V312*3600*24/1000</f>
        <v>896.99853084983636</v>
      </c>
      <c r="X312" s="1">
        <v>0</v>
      </c>
      <c r="Y312" s="1">
        <f>X312*E312</f>
        <v>0</v>
      </c>
      <c r="Z312" s="1">
        <v>8114000</v>
      </c>
      <c r="AA312" s="1">
        <v>0.1</v>
      </c>
      <c r="AB312" s="1">
        <v>26.58</v>
      </c>
      <c r="AC312" s="1">
        <v>-1.1911066666666661</v>
      </c>
      <c r="AD312" s="1">
        <v>1.161</v>
      </c>
      <c r="AE312" s="1">
        <v>1.013E-3</v>
      </c>
      <c r="AF312" s="1">
        <v>1.3321084317870393</v>
      </c>
      <c r="AG312" s="1">
        <v>1.01684276959744</v>
      </c>
      <c r="AH312" s="1">
        <v>999.61098149933116</v>
      </c>
      <c r="AI312" s="1">
        <v>2.4500000000000002</v>
      </c>
      <c r="AJ312" s="1">
        <v>28.356481481481481</v>
      </c>
      <c r="AK312" s="1">
        <v>6.7000000000000004E-2</v>
      </c>
      <c r="AL312" s="1">
        <v>200</v>
      </c>
      <c r="AM312" s="1">
        <v>30</v>
      </c>
      <c r="AN312" s="1">
        <f>((AA312*(AB312-AC312))/((AA312+(AK312*(1+(AL312/AM312))))*AH312*AI312))</f>
        <v>1.8478365359552368E-3</v>
      </c>
      <c r="AO312" s="1">
        <f>((86400*AD312*AE312*(AF312-AG312))/AM312)/((AA312+(AK312*(1+(AL312/AM312))))*AH312*AI312)</f>
        <v>7.1052798434620814E-4</v>
      </c>
      <c r="AP312" s="1">
        <f>AN312+AO312</f>
        <v>2.5583645203014448E-3</v>
      </c>
      <c r="AQ312" s="1">
        <f>AP312*Z312</f>
        <v>20758.569717725924</v>
      </c>
      <c r="AR312" s="1">
        <v>388000</v>
      </c>
      <c r="AS312" s="1">
        <v>100</v>
      </c>
      <c r="AT312" s="1">
        <v>5</v>
      </c>
      <c r="AU312" s="1">
        <f>((AA312*(AB312-AC312))/((AA312+(AK312*(1+(AS312/AT312))))*AH312*AI312))</f>
        <v>7.5245898312178527E-4</v>
      </c>
      <c r="AV312" s="1">
        <f>((86400*AD312*AE312*(AF312-AG312))/AT312)/((AA312+(AK312*(1+(AS312/AT312))))*AH312*AI312)</f>
        <v>1.7360079882964424E-3</v>
      </c>
      <c r="AW312" s="1">
        <f>AU312+AV312</f>
        <v>2.4884669714182279E-3</v>
      </c>
      <c r="AX312" s="1">
        <f>AW312*AR312</f>
        <v>965.5251849102724</v>
      </c>
      <c r="AY312" s="1">
        <v>392000</v>
      </c>
      <c r="AZ312" s="1">
        <v>0</v>
      </c>
      <c r="BA312" s="1">
        <v>0.1</v>
      </c>
      <c r="BB312" s="1">
        <f>AY312*AZ312*BA312</f>
        <v>0</v>
      </c>
      <c r="BC312" s="1">
        <v>30000</v>
      </c>
      <c r="BD312" s="1">
        <f>BC312*W312/E312</f>
        <v>77.164691990511841</v>
      </c>
      <c r="BE312" s="1">
        <f>9325000-E312</f>
        <v>8976265.9451967496</v>
      </c>
      <c r="BF312" s="1">
        <f>AZ312*BE312</f>
        <v>0</v>
      </c>
      <c r="BG312" s="1">
        <f>AVERAGE(BF310:BF312)</f>
        <v>37698.759339627381</v>
      </c>
      <c r="BH312" s="1">
        <f>IF((BD312+BB312+AX312+AQ312)&lt;BG312,BD312+BB312+AX312+AQ312,BG312)</f>
        <v>21801.25959462671</v>
      </c>
      <c r="BI312" s="11">
        <v>1315.0799999999974</v>
      </c>
      <c r="BJ312" s="1">
        <v>7824.1606302069376</v>
      </c>
      <c r="BK312" s="1">
        <v>6439.9405462039222</v>
      </c>
    </row>
    <row r="313" spans="1:63">
      <c r="A313" s="8">
        <v>40125</v>
      </c>
      <c r="B313" s="7" t="s">
        <v>369</v>
      </c>
      <c r="C313" s="1">
        <v>22.165256368750004</v>
      </c>
      <c r="D313" s="1">
        <f>1*C313-19.06222222</f>
        <v>3.1030341487500053</v>
      </c>
      <c r="E313" s="1">
        <f>-9018.7*D313^3 + 50694*D313^2 + 41936*D313-0.0000001</f>
        <v>348786.51775203896</v>
      </c>
      <c r="F313" s="1">
        <f>C313-C314</f>
        <v>-1.1201716477266643E-2</v>
      </c>
      <c r="G313" s="1">
        <f>-2254.7*D313^4 + 16898*D313^3 + 20968*D313^2 + 0.8449*D313-0.0000003</f>
        <v>497744.95867820282</v>
      </c>
      <c r="H313" s="1">
        <f>G313-G312</f>
        <v>190.50072956294753</v>
      </c>
      <c r="I313" s="1">
        <v>1021.975</v>
      </c>
      <c r="J313" s="9">
        <v>1.2999999999999999E-3</v>
      </c>
      <c r="K313" s="1">
        <v>1.1679999999999999</v>
      </c>
      <c r="L313" s="9">
        <v>2453000</v>
      </c>
      <c r="M313" s="1">
        <v>2.3291666666666666</v>
      </c>
      <c r="N313" s="1">
        <v>11.959492008264521</v>
      </c>
      <c r="O313" s="10">
        <v>13.779166666666663</v>
      </c>
      <c r="P313" s="1">
        <f>AVERAGE(Q313:Q314)</f>
        <v>18.084637499999996</v>
      </c>
      <c r="Q313" s="1">
        <f>1.158*O313+2.676</f>
        <v>18.632274999999993</v>
      </c>
      <c r="R313" s="1">
        <f>EXP(2.3026*(((7.5*P313)/(P313+237.3)+0.7858)))</f>
        <v>20.744765348063304</v>
      </c>
      <c r="S313" s="1">
        <f>((0.622/I313)*J313*K313*L313*M313*(N313-R313))</f>
        <v>-46.386296595003977</v>
      </c>
      <c r="T313" s="1">
        <f>IF(S313&lt;0,S313,0)</f>
        <v>-46.386296595003977</v>
      </c>
      <c r="U313" s="9">
        <v>2258000</v>
      </c>
      <c r="V313" s="1">
        <f>(-T313)*E313/U313</f>
        <v>7.1651527284254639</v>
      </c>
      <c r="W313" s="1">
        <f>V313*3600*24/1000</f>
        <v>619.06919573596019</v>
      </c>
      <c r="X313" s="1">
        <v>0</v>
      </c>
      <c r="Y313" s="1">
        <f>X313*E313</f>
        <v>0</v>
      </c>
      <c r="Z313" s="1">
        <v>8114000</v>
      </c>
      <c r="AA313" s="1">
        <v>0.1</v>
      </c>
      <c r="AB313" s="1">
        <v>10.220000000000001</v>
      </c>
      <c r="AC313" s="1">
        <v>0.20462333333333152</v>
      </c>
      <c r="AD313" s="1">
        <v>1.161</v>
      </c>
      <c r="AE313" s="1">
        <v>1.013E-3</v>
      </c>
      <c r="AF313" s="1">
        <v>1.5758391199000301</v>
      </c>
      <c r="AG313" s="1">
        <v>1.1956679322241479</v>
      </c>
      <c r="AH313" s="1">
        <v>999.30357605407153</v>
      </c>
      <c r="AI313" s="1">
        <v>2.4500000000000002</v>
      </c>
      <c r="AJ313" s="1">
        <v>28.356481481481481</v>
      </c>
      <c r="AK313" s="1">
        <v>6.7000000000000004E-2</v>
      </c>
      <c r="AL313" s="1">
        <v>200</v>
      </c>
      <c r="AM313" s="1">
        <v>30</v>
      </c>
      <c r="AN313" s="1">
        <f>((AA313*(AB313-AC313))/((AA313+(AK313*(1+(AL313/AM313))))*AH313*AI313))</f>
        <v>6.6660908395244274E-4</v>
      </c>
      <c r="AO313" s="1">
        <f>((86400*AD313*AE313*(AF313-AG313))/AM313)/((AA313+(AK313*(1+(AL313/AM313))))*AH313*AI313)</f>
        <v>8.5707197141126202E-4</v>
      </c>
      <c r="AP313" s="1">
        <f>AN313+AO313</f>
        <v>1.5236810553637048E-3</v>
      </c>
      <c r="AQ313" s="1">
        <f>AP313*Z313</f>
        <v>12363.1480832211</v>
      </c>
      <c r="AR313" s="1">
        <v>388000</v>
      </c>
      <c r="AS313" s="1">
        <v>100</v>
      </c>
      <c r="AT313" s="1">
        <v>5</v>
      </c>
      <c r="AU313" s="1">
        <f>((AA313*(AB313-AC313))/((AA313+(AK313*(1+(AS313/AT313))))*AH313*AI313))</f>
        <v>2.7145041441195463E-4</v>
      </c>
      <c r="AV313" s="1">
        <f>((86400*AD313*AE313*(AF313-AG313))/AT313)/((AA313+(AK313*(1+(AS313/AT313))))*AH313*AI313)</f>
        <v>2.0940537483319622E-3</v>
      </c>
      <c r="AW313" s="1">
        <f>AU313+AV313</f>
        <v>2.3655041627439169E-3</v>
      </c>
      <c r="AX313" s="1">
        <f>AW313*AR313</f>
        <v>917.81561514463976</v>
      </c>
      <c r="AY313" s="1">
        <v>392000</v>
      </c>
      <c r="AZ313" s="1">
        <v>0</v>
      </c>
      <c r="BA313" s="1">
        <v>0.1</v>
      </c>
      <c r="BB313" s="1">
        <f>AY313*AZ313*BA313</f>
        <v>0</v>
      </c>
      <c r="BC313" s="1">
        <v>30000</v>
      </c>
      <c r="BD313" s="1">
        <f>BC313*W313/E313</f>
        <v>53.247688562555503</v>
      </c>
      <c r="BE313" s="1">
        <f>9325000-E313</f>
        <v>8976213.4822479617</v>
      </c>
      <c r="BF313" s="1">
        <f>AZ313*BE313</f>
        <v>0</v>
      </c>
      <c r="BG313" s="1">
        <f>AVERAGE(BF311:BF313)</f>
        <v>19148.800344971856</v>
      </c>
      <c r="BH313" s="1">
        <f>IF((BD313+BB313+AX313+AQ313)&lt;BG313,BD313+BB313+AX313+AQ313,BG313)</f>
        <v>13334.211386928295</v>
      </c>
      <c r="BI313" s="11">
        <v>1171.0934999999999</v>
      </c>
      <c r="BJ313" s="1">
        <v>6801.4641209050142</v>
      </c>
      <c r="BK313" s="1">
        <v>6439.9405462039222</v>
      </c>
    </row>
    <row r="314" spans="1:63">
      <c r="A314" s="8">
        <v>40126</v>
      </c>
      <c r="B314" s="7" t="s">
        <v>370</v>
      </c>
      <c r="C314" s="1">
        <v>22.176458085227271</v>
      </c>
      <c r="D314" s="1">
        <f>1*C314-19.06222222</f>
        <v>3.1142358652272719</v>
      </c>
      <c r="E314" s="1">
        <f>-9018.7*D314^3 + 50694*D314^2 + 41936*D314-0.0000001</f>
        <v>349858.0107858369</v>
      </c>
      <c r="F314" s="1">
        <f>C314-C315</f>
        <v>-8.5962189393953281E-3</v>
      </c>
      <c r="G314" s="1">
        <f>-2254.7*D314^4 + 16898*D314^3 + 20968*D314^2 + 0.8449*D314-0.0000003</f>
        <v>501657.95128282165</v>
      </c>
      <c r="H314" s="1">
        <f>G314-G313</f>
        <v>3912.9926046188339</v>
      </c>
      <c r="I314" s="1">
        <v>1013.4416666666665</v>
      </c>
      <c r="J314" s="9">
        <v>1.2999999999999999E-3</v>
      </c>
      <c r="K314" s="1">
        <v>1.1679999999999999</v>
      </c>
      <c r="L314" s="9">
        <v>2453000</v>
      </c>
      <c r="M314" s="1">
        <v>3.5666666666666669</v>
      </c>
      <c r="N314" s="1">
        <v>12.107990169565063</v>
      </c>
      <c r="O314" s="10">
        <v>12.833333333333334</v>
      </c>
      <c r="P314" s="1">
        <f>AVERAGE(Q314:Q315)</f>
        <v>17.763774999999999</v>
      </c>
      <c r="Q314" s="1">
        <f>1.158*O314+2.676</f>
        <v>17.536999999999999</v>
      </c>
      <c r="R314" s="1">
        <f>EXP(2.3026*(((7.5*P314)/(P314+237.3)+0.7858)))</f>
        <v>20.330207203137764</v>
      </c>
      <c r="S314" s="1">
        <f>((0.622/I314)*J314*K314*L314*M314*(N314-R314))</f>
        <v>-67.038892536377602</v>
      </c>
      <c r="T314" s="1">
        <f>IF(S314&lt;0,S314,0)</f>
        <v>-67.038892536377602</v>
      </c>
      <c r="U314" s="9">
        <v>2258000</v>
      </c>
      <c r="V314" s="1">
        <f>(-T314)*E314/U314</f>
        <v>10.387109649274825</v>
      </c>
      <c r="W314" s="1">
        <f>V314*3600*24/1000</f>
        <v>897.44627369734496</v>
      </c>
      <c r="X314" s="1">
        <v>0</v>
      </c>
      <c r="Y314" s="1">
        <f>X314*E314</f>
        <v>0</v>
      </c>
      <c r="Z314" s="1">
        <v>8114000</v>
      </c>
      <c r="AA314" s="1">
        <v>0.1</v>
      </c>
      <c r="AB314" s="1">
        <v>28.8</v>
      </c>
      <c r="AC314" s="1">
        <v>-1.9363333333332681E-2</v>
      </c>
      <c r="AD314" s="1">
        <v>1.161</v>
      </c>
      <c r="AE314" s="1">
        <v>1.013E-3</v>
      </c>
      <c r="AF314" s="1">
        <v>1.4815197200939922</v>
      </c>
      <c r="AG314" s="1">
        <v>1.2105250712934661</v>
      </c>
      <c r="AH314" s="1">
        <v>999.42676270608627</v>
      </c>
      <c r="AI314" s="1">
        <v>2.4500000000000002</v>
      </c>
      <c r="AJ314" s="1">
        <v>28.356481481481481</v>
      </c>
      <c r="AK314" s="1">
        <v>6.7000000000000004E-2</v>
      </c>
      <c r="AL314" s="1">
        <v>200</v>
      </c>
      <c r="AM314" s="1">
        <v>30</v>
      </c>
      <c r="AN314" s="1">
        <f>((AA314*(AB314-AC314))/((AA314+(AK314*(1+(AL314/AM314))))*AH314*AI314))</f>
        <v>1.9179389956225674E-3</v>
      </c>
      <c r="AO314" s="1">
        <f>((86400*AD314*AE314*(AF314-AG314))/AM314)/((AA314+(AK314*(1+(AL314/AM314))))*AH314*AI314)</f>
        <v>6.1086504564012735E-4</v>
      </c>
      <c r="AP314" s="1">
        <f>AN314+AO314</f>
        <v>2.5288040412626946E-3</v>
      </c>
      <c r="AQ314" s="1">
        <f>AP314*Z314</f>
        <v>20518.715990805504</v>
      </c>
      <c r="AR314" s="1">
        <v>388000</v>
      </c>
      <c r="AS314" s="1">
        <v>100</v>
      </c>
      <c r="AT314" s="1">
        <v>5</v>
      </c>
      <c r="AU314" s="1">
        <f>((AA314*(AB314-AC314))/((AA314+(AK314*(1+(AS314/AT314))))*AH314*AI314))</f>
        <v>7.8100546138932679E-4</v>
      </c>
      <c r="AV314" s="1">
        <f>((86400*AD314*AE314*(AF314-AG314))/AT314)/((AA314+(AK314*(1+(AS314/AT314))))*AH314*AI314)</f>
        <v>1.4925050418360642E-3</v>
      </c>
      <c r="AW314" s="1">
        <f>AU314+AV314</f>
        <v>2.2735105032253909E-3</v>
      </c>
      <c r="AX314" s="1">
        <f>AW314*AR314</f>
        <v>882.12207525145163</v>
      </c>
      <c r="AY314" s="1">
        <v>392000</v>
      </c>
      <c r="AZ314" s="1">
        <v>0</v>
      </c>
      <c r="BA314" s="1">
        <v>0.1</v>
      </c>
      <c r="BB314" s="1">
        <f>AY314*AZ314*BA314</f>
        <v>0</v>
      </c>
      <c r="BC314" s="1">
        <v>30000</v>
      </c>
      <c r="BD314" s="1">
        <f>BC314*W314/E314</f>
        <v>76.955185763636294</v>
      </c>
      <c r="BE314" s="1">
        <f>9325000-E314</f>
        <v>8975141.9892141633</v>
      </c>
      <c r="BF314" s="1">
        <f>AZ314*BE314</f>
        <v>0</v>
      </c>
      <c r="BG314" s="1">
        <f>AVERAGE(BF312:BF314)</f>
        <v>0</v>
      </c>
      <c r="BH314" s="1">
        <f>IF((BD314+BB314+AX314+AQ314)&lt;BG314,BD314+BB314+AX314+AQ314,BG314)</f>
        <v>0</v>
      </c>
      <c r="BI314" s="11">
        <v>1090.8359999999993</v>
      </c>
      <c r="BJ314" s="1">
        <v>2720.337667887743</v>
      </c>
      <c r="BK314" s="1">
        <v>6439.9405462039222</v>
      </c>
    </row>
    <row r="315" spans="1:63">
      <c r="A315" s="8">
        <v>40127</v>
      </c>
      <c r="B315" s="7" t="s">
        <v>371</v>
      </c>
      <c r="C315" s="1">
        <v>22.185054304166666</v>
      </c>
      <c r="D315" s="1">
        <f>1*C315-19.06222222</f>
        <v>3.1228320841666672</v>
      </c>
      <c r="E315" s="1">
        <f>-9018.7*D315^3 + 50694*D315^2 + 41936*D315-0.0000001</f>
        <v>350674.56826341955</v>
      </c>
      <c r="F315" s="1">
        <f>C315-C316</f>
        <v>-2.6716011905136838E-4</v>
      </c>
      <c r="G315" s="1">
        <f>-2254.7*D315^4 + 16898*D315^3 + 20968*D315^2 + 0.8449*D315-0.0000003</f>
        <v>504668.90175232047</v>
      </c>
      <c r="H315" s="1">
        <f>G315-G314</f>
        <v>3010.9504694988136</v>
      </c>
      <c r="I315" s="1">
        <v>1013.4041666666668</v>
      </c>
      <c r="J315" s="9">
        <v>1.2999999999999999E-3</v>
      </c>
      <c r="K315" s="1">
        <v>1.1679999999999999</v>
      </c>
      <c r="L315" s="9">
        <v>2453000</v>
      </c>
      <c r="M315" s="1">
        <v>2.4499999999999997</v>
      </c>
      <c r="N315" s="1">
        <v>10.889204200042695</v>
      </c>
      <c r="O315" s="10">
        <v>13.225000000000001</v>
      </c>
      <c r="P315" s="1">
        <f>AVERAGE(Q315:Q316)</f>
        <v>17.621437499999999</v>
      </c>
      <c r="Q315" s="1">
        <f>1.158*O315+2.676</f>
        <v>17.990549999999999</v>
      </c>
      <c r="R315" s="1">
        <f>EXP(2.3026*(((7.5*P315)/(P315+237.3)+0.7858)))</f>
        <v>20.148640200844493</v>
      </c>
      <c r="S315" s="1">
        <f>((0.622/I315)*J315*K315*L315*M315*(N315-R315))</f>
        <v>-51.861140232038302</v>
      </c>
      <c r="T315" s="1">
        <f>IF(S315&lt;0,S315,0)</f>
        <v>-51.861140232038302</v>
      </c>
      <c r="U315" s="9">
        <v>2258000</v>
      </c>
      <c r="V315" s="1">
        <f>(-T315)*E315/U315</f>
        <v>8.0541997167930415</v>
      </c>
      <c r="W315" s="1">
        <f>V315*3600*24/1000</f>
        <v>695.88285553091885</v>
      </c>
      <c r="X315" s="1">
        <v>4.0000000000000002E-4</v>
      </c>
      <c r="Y315" s="1">
        <f>X315*E315</f>
        <v>140.26982730536784</v>
      </c>
      <c r="Z315" s="1">
        <v>8114000</v>
      </c>
      <c r="AA315" s="1">
        <v>0.1</v>
      </c>
      <c r="AB315" s="1">
        <v>12.1</v>
      </c>
      <c r="AC315" s="1">
        <v>0.2313133333333347</v>
      </c>
      <c r="AD315" s="1">
        <v>1.161</v>
      </c>
      <c r="AE315" s="1">
        <v>1.013E-3</v>
      </c>
      <c r="AF315" s="1">
        <v>1.5199581331831791</v>
      </c>
      <c r="AG315" s="1">
        <v>1.088670012892452</v>
      </c>
      <c r="AH315" s="1">
        <v>999.37708576361854</v>
      </c>
      <c r="AI315" s="1">
        <v>2.4500000000000002</v>
      </c>
      <c r="AJ315" s="1">
        <v>28.356481481481481</v>
      </c>
      <c r="AK315" s="1">
        <v>6.7000000000000004E-2</v>
      </c>
      <c r="AL315" s="1">
        <v>200</v>
      </c>
      <c r="AM315" s="1">
        <v>30</v>
      </c>
      <c r="AN315" s="1">
        <f>((AA315*(AB315-AC315))/((AA315+(AK315*(1+(AL315/AM315))))*AH315*AI315))</f>
        <v>7.8990462916619768E-4</v>
      </c>
      <c r="AO315" s="1">
        <f>((86400*AD315*AE315*(AF315-AG315))/AM315)/((AA315+(AK315*(1+(AL315/AM315))))*AH315*AI315)</f>
        <v>9.7224035396564431E-4</v>
      </c>
      <c r="AP315" s="1">
        <f>AN315+AO315</f>
        <v>1.762144983131842E-3</v>
      </c>
      <c r="AQ315" s="1">
        <f>AP315*Z315</f>
        <v>14298.044393131766</v>
      </c>
      <c r="AR315" s="1">
        <v>388000</v>
      </c>
      <c r="AS315" s="1">
        <v>100</v>
      </c>
      <c r="AT315" s="1">
        <v>5</v>
      </c>
      <c r="AU315" s="1">
        <f>((AA315*(AB315-AC315))/((AA315+(AK315*(1+(AS315/AT315))))*AH315*AI315))</f>
        <v>3.2165769128400127E-4</v>
      </c>
      <c r="AV315" s="1">
        <f>((86400*AD315*AE315*(AF315-AG315))/AT315)/((AA315+(AK315*(1+(AS315/AT315))))*AH315*AI315)</f>
        <v>2.3754405994037839E-3</v>
      </c>
      <c r="AW315" s="1">
        <f>AU315+AV315</f>
        <v>2.6970982906877852E-3</v>
      </c>
      <c r="AX315" s="1">
        <f>AW315*AR315</f>
        <v>1046.4741367868608</v>
      </c>
      <c r="AY315" s="1">
        <v>392000</v>
      </c>
      <c r="AZ315" s="1">
        <v>4.0000000000000002E-4</v>
      </c>
      <c r="BA315" s="1">
        <v>0.1</v>
      </c>
      <c r="BB315" s="1">
        <f>AY315*AZ315*BA315</f>
        <v>15.680000000000001</v>
      </c>
      <c r="BC315" s="1">
        <v>30000</v>
      </c>
      <c r="BD315" s="1">
        <f>BC315*W315/E315</f>
        <v>59.532362923579839</v>
      </c>
      <c r="BE315" s="1">
        <f>9325000-E315</f>
        <v>8974325.431736581</v>
      </c>
      <c r="BF315" s="1">
        <f>AZ315*BE315</f>
        <v>3589.7301726946325</v>
      </c>
      <c r="BG315" s="1">
        <f>AVERAGE(BF313:BF315)</f>
        <v>1196.5767242315442</v>
      </c>
      <c r="BH315" s="1">
        <f>IF((BD315+BB315+AX315+AQ315)&lt;BG315,BD315+BB315+AX315+AQ315,BG315)</f>
        <v>1196.5767242315442</v>
      </c>
      <c r="BI315" s="11">
        <v>1091.612700000001</v>
      </c>
      <c r="BJ315" s="1">
        <v>3548.9422515688739</v>
      </c>
      <c r="BK315" s="1">
        <v>6023.8930492932386</v>
      </c>
    </row>
    <row r="316" spans="1:63">
      <c r="A316" s="8">
        <v>40128</v>
      </c>
      <c r="B316" s="7" t="s">
        <v>372</v>
      </c>
      <c r="C316" s="1">
        <v>22.185321464285717</v>
      </c>
      <c r="D316" s="1">
        <f>1*C316-19.06222222</f>
        <v>3.1230992442857186</v>
      </c>
      <c r="E316" s="1">
        <f>-9018.7*D316^3 + 50694*D316^2 + 41936*D316-0.0000001</f>
        <v>350699.86603219423</v>
      </c>
      <c r="F316" s="1">
        <f>C316-C317</f>
        <v>2.1545997023828534E-3</v>
      </c>
      <c r="G316" s="1">
        <f>-2254.7*D316^4 + 16898*D316^3 + 20968*D316^2 + 0.8449*D316-0.0000003</f>
        <v>504762.59080311772</v>
      </c>
      <c r="H316" s="1">
        <f>G316-G315</f>
        <v>93.689050797256641</v>
      </c>
      <c r="I316" s="1">
        <v>1008.8583333333337</v>
      </c>
      <c r="J316" s="9">
        <v>1.2999999999999999E-3</v>
      </c>
      <c r="K316" s="1">
        <v>1.1679999999999999</v>
      </c>
      <c r="L316" s="9">
        <v>2453000</v>
      </c>
      <c r="M316" s="1">
        <v>3.4791666666666665</v>
      </c>
      <c r="N316" s="1">
        <v>12.060184378819963</v>
      </c>
      <c r="O316" s="10">
        <v>12.5875</v>
      </c>
      <c r="P316" s="1">
        <f>AVERAGE(Q316:Q317)</f>
        <v>16.769824999999997</v>
      </c>
      <c r="Q316" s="1">
        <f>1.158*O316+2.676</f>
        <v>17.252324999999999</v>
      </c>
      <c r="R316" s="1">
        <f>EXP(2.3026*(((7.5*P316)/(P316+237.3)+0.7858)))</f>
        <v>19.091682532284139</v>
      </c>
      <c r="S316" s="1">
        <f>((0.622/I316)*J316*K316*L316*M316*(N316-R316))</f>
        <v>-56.178099518026855</v>
      </c>
      <c r="T316" s="1">
        <f>IF(S316&lt;0,S316,0)</f>
        <v>-56.178099518026855</v>
      </c>
      <c r="U316" s="9">
        <v>2258000</v>
      </c>
      <c r="V316" s="1">
        <f>(-T316)*E316/U316</f>
        <v>8.7252665965081011</v>
      </c>
      <c r="W316" s="1">
        <f>V316*3600*24/1000</f>
        <v>753.86303393829985</v>
      </c>
      <c r="X316" s="1">
        <v>0</v>
      </c>
      <c r="Y316" s="1">
        <f>X316*E316</f>
        <v>0</v>
      </c>
      <c r="Z316" s="1">
        <v>8114000</v>
      </c>
      <c r="AA316" s="1">
        <v>0.1</v>
      </c>
      <c r="AB316" s="1">
        <v>30.3</v>
      </c>
      <c r="AC316" s="1">
        <v>-0.26061999999999991</v>
      </c>
      <c r="AD316" s="1">
        <v>1.161</v>
      </c>
      <c r="AE316" s="1">
        <v>1.013E-3</v>
      </c>
      <c r="AF316" s="1">
        <v>1.4578318031043791</v>
      </c>
      <c r="AG316" s="1">
        <v>1.2057483871509134</v>
      </c>
      <c r="AH316" s="1">
        <v>999.45696983524829</v>
      </c>
      <c r="AI316" s="1">
        <v>2.4500000000000002</v>
      </c>
      <c r="AJ316" s="1">
        <v>28.356481481481481</v>
      </c>
      <c r="AK316" s="1">
        <v>6.7000000000000004E-2</v>
      </c>
      <c r="AL316" s="1">
        <v>200</v>
      </c>
      <c r="AM316" s="1">
        <v>30</v>
      </c>
      <c r="AN316" s="1">
        <f>((AA316*(AB316-AC316))/((AA316+(AK316*(1+(AL316/AM316))))*AH316*AI316))</f>
        <v>2.0337587838361519E-3</v>
      </c>
      <c r="AO316" s="1">
        <f>((86400*AD316*AE316*(AF316-AG316))/AM316)/((AA316+(AK316*(1+(AL316/AM316))))*AH316*AI316)</f>
        <v>5.6821894447643695E-4</v>
      </c>
      <c r="AP316" s="1">
        <f>AN316+AO316</f>
        <v>2.6019777283125887E-3</v>
      </c>
      <c r="AQ316" s="1">
        <f>AP316*Z316</f>
        <v>21112.447287528346</v>
      </c>
      <c r="AR316" s="1">
        <v>388000</v>
      </c>
      <c r="AS316" s="1">
        <v>100</v>
      </c>
      <c r="AT316" s="1">
        <v>5</v>
      </c>
      <c r="AU316" s="1">
        <f>((AA316*(AB316-AC316))/((AA316+(AK316*(1+(AS316/AT316))))*AH316*AI316))</f>
        <v>8.2816852931704408E-4</v>
      </c>
      <c r="AV316" s="1">
        <f>((86400*AD316*AE316*(AF316-AG316))/AT316)/((AA316+(AK316*(1+(AS316/AT316))))*AH316*AI316)</f>
        <v>1.3883093255223895E-3</v>
      </c>
      <c r="AW316" s="1">
        <f>AU316+AV316</f>
        <v>2.2164778548394337E-3</v>
      </c>
      <c r="AX316" s="1">
        <f>AW316*AR316</f>
        <v>859.99340767770025</v>
      </c>
      <c r="AY316" s="1">
        <v>392000</v>
      </c>
      <c r="AZ316" s="1">
        <v>0</v>
      </c>
      <c r="BA316" s="1">
        <v>0.1</v>
      </c>
      <c r="BB316" s="1">
        <f>AY316*AZ316*BA316</f>
        <v>0</v>
      </c>
      <c r="BC316" s="1">
        <v>30000</v>
      </c>
      <c r="BD316" s="1">
        <f>BC316*W316/E316</f>
        <v>64.487880403332852</v>
      </c>
      <c r="BE316" s="1">
        <f>9325000-E316</f>
        <v>8974300.1339678057</v>
      </c>
      <c r="BF316" s="1">
        <f>AZ316*BE316</f>
        <v>0</v>
      </c>
      <c r="BG316" s="1">
        <f>AVERAGE(BF314:BF316)</f>
        <v>1196.5767242315442</v>
      </c>
      <c r="BH316" s="1">
        <f>IF((BD316+BB316+AX316+AQ316)&lt;BG316,BD316+BB316+AX316+AQ316,BG316)</f>
        <v>1196.5767242315442</v>
      </c>
      <c r="BI316" s="11">
        <v>970.63469999999961</v>
      </c>
      <c r="BJ316" s="1">
        <v>5715.0449601199507</v>
      </c>
      <c r="BK316" s="1">
        <v>5591.9623448555076</v>
      </c>
    </row>
    <row r="317" spans="1:63">
      <c r="A317" s="8">
        <v>40129</v>
      </c>
      <c r="B317" s="7" t="s">
        <v>373</v>
      </c>
      <c r="C317" s="1">
        <v>22.183166864583335</v>
      </c>
      <c r="D317" s="1">
        <f>1*C317-19.06222222</f>
        <v>3.1209446445833358</v>
      </c>
      <c r="E317" s="1">
        <f>-9018.7*D317^3 + 50694*D317^2 + 41936*D317-0.0000001</f>
        <v>350495.70656039438</v>
      </c>
      <c r="F317" s="1">
        <f>C317-C318</f>
        <v>1.9705300595269648E-3</v>
      </c>
      <c r="G317" s="1">
        <f>-2254.7*D317^4 + 16898*D317^3 + 20968*D317^2 + 0.8449*D317-0.0000003</f>
        <v>504007.19759691716</v>
      </c>
      <c r="H317" s="1">
        <f>G317-G316</f>
        <v>-755.39320620056242</v>
      </c>
      <c r="I317" s="1">
        <v>1012.8000000000002</v>
      </c>
      <c r="J317" s="9">
        <v>1.2999999999999999E-3</v>
      </c>
      <c r="K317" s="1">
        <v>1.1679999999999999</v>
      </c>
      <c r="L317" s="9">
        <v>2453000</v>
      </c>
      <c r="M317" s="1">
        <v>2.1625000000000001</v>
      </c>
      <c r="N317" s="1">
        <v>8.4542606573756398</v>
      </c>
      <c r="O317" s="10">
        <v>11.754166666666665</v>
      </c>
      <c r="P317" s="1">
        <f>AVERAGE(Q317:Q318)</f>
        <v>16.099149999999998</v>
      </c>
      <c r="Q317" s="1">
        <f>1.158*O317+2.676</f>
        <v>16.287324999999996</v>
      </c>
      <c r="R317" s="1">
        <f>EXP(2.3026*(((7.5*P317)/(P317+237.3)+0.7858)))</f>
        <v>18.293800963529499</v>
      </c>
      <c r="S317" s="1">
        <f>((0.622/I317)*J317*K317*L317*M317*(N317-R317))</f>
        <v>-48.672242988984841</v>
      </c>
      <c r="T317" s="1">
        <f>IF(S317&lt;0,S317,0)</f>
        <v>-48.672242988984841</v>
      </c>
      <c r="U317" s="9">
        <v>2258000</v>
      </c>
      <c r="V317" s="1">
        <f>(-T317)*E317/U317</f>
        <v>7.5550984040316393</v>
      </c>
      <c r="W317" s="1">
        <f>V317*3600*24/1000</f>
        <v>652.76050210833364</v>
      </c>
      <c r="X317" s="1">
        <v>1.1999999999999999E-3</v>
      </c>
      <c r="Y317" s="1">
        <f>X317*E317</f>
        <v>420.59484787247322</v>
      </c>
      <c r="Z317" s="1">
        <v>8114000</v>
      </c>
      <c r="AA317" s="1">
        <v>0.1</v>
      </c>
      <c r="AB317" s="1">
        <v>17.5</v>
      </c>
      <c r="AC317" s="1">
        <v>-0.42494666666666753</v>
      </c>
      <c r="AD317" s="1">
        <v>1.161</v>
      </c>
      <c r="AE317" s="1">
        <v>1.013E-3</v>
      </c>
      <c r="AF317" s="1">
        <v>1.3799893434085018</v>
      </c>
      <c r="AG317" s="1">
        <v>0.8452434728377074</v>
      </c>
      <c r="AH317" s="1">
        <v>999.5537127465858</v>
      </c>
      <c r="AI317" s="1">
        <v>2.4500000000000002</v>
      </c>
      <c r="AJ317" s="1">
        <v>28.356481481481481</v>
      </c>
      <c r="AK317" s="1">
        <v>6.7000000000000004E-2</v>
      </c>
      <c r="AL317" s="1">
        <v>200</v>
      </c>
      <c r="AM317" s="1">
        <v>30</v>
      </c>
      <c r="AN317" s="1">
        <f>((AA317*(AB317-AC317))/((AA317+(AK317*(1+(AL317/AM317))))*AH317*AI317))</f>
        <v>1.1927601401387378E-3</v>
      </c>
      <c r="AO317" s="1">
        <f>((86400*AD317*AE317*(AF317-AG317))/AM317)/((AA317+(AK317*(1+(AL317/AM317))))*AH317*AI317)</f>
        <v>1.2052491603497587E-3</v>
      </c>
      <c r="AP317" s="1">
        <f>AN317+AO317</f>
        <v>2.3980093004884965E-3</v>
      </c>
      <c r="AQ317" s="1">
        <f>AP317*Z317</f>
        <v>19457.447464163659</v>
      </c>
      <c r="AR317" s="1">
        <v>388000</v>
      </c>
      <c r="AS317" s="1">
        <v>100</v>
      </c>
      <c r="AT317" s="1">
        <v>5</v>
      </c>
      <c r="AU317" s="1">
        <f>((AA317*(AB317-AC317))/((AA317+(AK317*(1+(AS317/AT317))))*AH317*AI317))</f>
        <v>4.8570480380345419E-4</v>
      </c>
      <c r="AV317" s="1">
        <f>((86400*AD317*AE317*(AF317-AG317))/AT317)/((AA317+(AK317*(1+(AS317/AT317))))*AH317*AI317)</f>
        <v>2.9447428058445996E-3</v>
      </c>
      <c r="AW317" s="1">
        <f>AU317+AV317</f>
        <v>3.4304476096480539E-3</v>
      </c>
      <c r="AX317" s="1">
        <f>AW317*AR317</f>
        <v>1331.013672543445</v>
      </c>
      <c r="AY317" s="1">
        <v>392000</v>
      </c>
      <c r="AZ317" s="1">
        <v>1.1999999999999999E-3</v>
      </c>
      <c r="BA317" s="1">
        <v>0.1</v>
      </c>
      <c r="BB317" s="1">
        <f>AY317*AZ317*BA317</f>
        <v>47.04</v>
      </c>
      <c r="BC317" s="1">
        <v>30000</v>
      </c>
      <c r="BD317" s="1">
        <f>BC317*W317/E317</f>
        <v>55.871768745548579</v>
      </c>
      <c r="BE317" s="1">
        <f>9325000-E317</f>
        <v>8974504.2934396062</v>
      </c>
      <c r="BF317" s="1">
        <f>AZ317*BE317</f>
        <v>10769.405152127527</v>
      </c>
      <c r="BG317" s="1">
        <f>AVERAGE(BF315:BF317)</f>
        <v>4786.3784416073868</v>
      </c>
      <c r="BH317" s="1">
        <f>IF((BD317+BB317+AX317+AQ317)&lt;BG317,BD317+BB317+AX317+AQ317,BG317)</f>
        <v>4786.3784416073868</v>
      </c>
      <c r="BI317" s="11">
        <v>1003.3056000000001</v>
      </c>
      <c r="BJ317" s="1">
        <v>7118.4954968202101</v>
      </c>
      <c r="BK317" s="1">
        <v>5591.9623448555076</v>
      </c>
    </row>
    <row r="318" spans="1:63">
      <c r="A318" s="8">
        <v>40130</v>
      </c>
      <c r="B318" s="7" t="s">
        <v>374</v>
      </c>
      <c r="C318" s="1">
        <v>22.181196334523808</v>
      </c>
      <c r="D318" s="1">
        <f>1*C318-19.06222222</f>
        <v>3.1189741145238088</v>
      </c>
      <c r="E318" s="1">
        <f>-9018.7*D318^3 + 50694*D318^2 + 41936*D318-0.0000001</f>
        <v>350308.71431067056</v>
      </c>
      <c r="F318" s="1">
        <f>C318-C319</f>
        <v>2.6406261904767803E-3</v>
      </c>
      <c r="G318" s="1">
        <f>-2254.7*D318^4 + 16898*D318^3 + 20968*D318^2 + 0.8449*D318-0.0000003</f>
        <v>503316.72378495493</v>
      </c>
      <c r="H318" s="1">
        <f>G318-G317</f>
        <v>-690.47381196223432</v>
      </c>
      <c r="I318" s="1">
        <v>1011.0166666666669</v>
      </c>
      <c r="J318" s="9">
        <v>1.2999999999999999E-3</v>
      </c>
      <c r="K318" s="1">
        <v>1.1679999999999999</v>
      </c>
      <c r="L318" s="9">
        <v>2453000</v>
      </c>
      <c r="M318" s="1">
        <v>3.6791666666666671</v>
      </c>
      <c r="N318" s="1">
        <v>10.210725191142222</v>
      </c>
      <c r="O318" s="10">
        <v>11.429166666666667</v>
      </c>
      <c r="P318" s="1">
        <f>AVERAGE(Q318:Q319)</f>
        <v>17.1244625</v>
      </c>
      <c r="Q318" s="1">
        <f>1.158*O318+2.676</f>
        <v>15.910975000000001</v>
      </c>
      <c r="R318" s="1">
        <f>EXP(2.3026*(((7.5*P318)/(P318+237.3)+0.7858)))</f>
        <v>19.525778379606141</v>
      </c>
      <c r="S318" s="1">
        <f>((0.622/I318)*J318*K318*L318*M318*(N318-R318))</f>
        <v>-78.532715344896658</v>
      </c>
      <c r="T318" s="1">
        <f>IF(S318&lt;0,S318,0)</f>
        <v>-78.532715344896658</v>
      </c>
      <c r="U318" s="9">
        <v>2258000</v>
      </c>
      <c r="V318" s="1">
        <f>(-T318)*E318/U318</f>
        <v>12.183655688129592</v>
      </c>
      <c r="W318" s="1">
        <f>V318*3600*24/1000</f>
        <v>1052.6678514543967</v>
      </c>
      <c r="X318" s="1">
        <v>0</v>
      </c>
      <c r="Y318" s="1">
        <f>X318*E318</f>
        <v>0</v>
      </c>
      <c r="Z318" s="1">
        <v>8114000</v>
      </c>
      <c r="AA318" s="1">
        <v>0.1</v>
      </c>
      <c r="AB318" s="1">
        <v>27.2</v>
      </c>
      <c r="AC318" s="1">
        <v>-0.41186333333333247</v>
      </c>
      <c r="AD318" s="1">
        <v>1.161</v>
      </c>
      <c r="AE318" s="1">
        <v>1.013E-3</v>
      </c>
      <c r="AF318" s="1">
        <v>1.3506352827750967</v>
      </c>
      <c r="AG318" s="1">
        <v>1.0208551678975104</v>
      </c>
      <c r="AH318" s="1">
        <v>999.58904688500047</v>
      </c>
      <c r="AI318" s="1">
        <v>2.4500000000000002</v>
      </c>
      <c r="AJ318" s="1">
        <v>28.356481481481481</v>
      </c>
      <c r="AK318" s="1">
        <v>6.7000000000000004E-2</v>
      </c>
      <c r="AL318" s="1">
        <v>200</v>
      </c>
      <c r="AM318" s="1">
        <v>30</v>
      </c>
      <c r="AN318" s="1">
        <f>((AA318*(AB318-AC318))/((AA318+(AK318*(1+(AL318/AM318))))*AH318*AI318))</f>
        <v>1.8372811036365139E-3</v>
      </c>
      <c r="AO318" s="1">
        <f>((86400*AD318*AE318*(AF318-AG318))/AM318)/((AA318+(AK318*(1+(AL318/AM318))))*AH318*AI318)</f>
        <v>7.4325614931229861E-4</v>
      </c>
      <c r="AP318" s="1">
        <f>AN318+AO318</f>
        <v>2.5805372529488124E-3</v>
      </c>
      <c r="AQ318" s="1">
        <f>AP318*Z318</f>
        <v>20938.479270426666</v>
      </c>
      <c r="AR318" s="1">
        <v>388000</v>
      </c>
      <c r="AS318" s="1">
        <v>100</v>
      </c>
      <c r="AT318" s="1">
        <v>5</v>
      </c>
      <c r="AU318" s="1">
        <f>((AA318*(AB318-AC318))/((AA318+(AK318*(1+(AS318/AT318))))*AH318*AI318))</f>
        <v>7.4816069714550364E-4</v>
      </c>
      <c r="AV318" s="1">
        <f>((86400*AD318*AE318*(AF318-AG318))/AT318)/((AA318+(AK318*(1+(AS318/AT318))))*AH318*AI318)</f>
        <v>1.8159715605626304E-3</v>
      </c>
      <c r="AW318" s="1">
        <f>AU318+AV318</f>
        <v>2.5641322577081341E-3</v>
      </c>
      <c r="AX318" s="1">
        <f>AW318*AR318</f>
        <v>994.88331599075605</v>
      </c>
      <c r="AY318" s="1">
        <v>392000</v>
      </c>
      <c r="AZ318" s="1">
        <v>0</v>
      </c>
      <c r="BA318" s="1">
        <v>0.1</v>
      </c>
      <c r="BB318" s="1">
        <f>AY318*AZ318*BA318</f>
        <v>0</v>
      </c>
      <c r="BC318" s="1">
        <v>30000</v>
      </c>
      <c r="BD318" s="1">
        <f>BC318*W318/E318</f>
        <v>90.149157738694484</v>
      </c>
      <c r="BE318" s="1">
        <f>9325000-E318</f>
        <v>8974691.2856893297</v>
      </c>
      <c r="BF318" s="1">
        <f>AZ318*BE318</f>
        <v>0</v>
      </c>
      <c r="BG318" s="1">
        <f>AVERAGE(BF316:BF318)</f>
        <v>3589.8017173758421</v>
      </c>
      <c r="BH318" s="1">
        <f>IF((BD318+BB318+AX318+AQ318)&lt;BG318,BD318+BB318+AX318+AQ318,BG318)</f>
        <v>3589.8017173758421</v>
      </c>
      <c r="BI318" s="11">
        <v>867.46049999999809</v>
      </c>
      <c r="BJ318" s="1">
        <v>6097.2288053633438</v>
      </c>
      <c r="BK318" s="1">
        <v>5591.9623448555076</v>
      </c>
    </row>
    <row r="319" spans="1:63">
      <c r="A319" s="8">
        <v>40131</v>
      </c>
      <c r="B319" s="7" t="s">
        <v>375</v>
      </c>
      <c r="C319" s="1">
        <v>22.178555708333331</v>
      </c>
      <c r="D319" s="1">
        <f>1*C319-19.06222222</f>
        <v>3.116333488333332</v>
      </c>
      <c r="E319" s="1">
        <f>-9018.7*D319^3 + 50694*D319^2 + 41936*D319-0.0000001</f>
        <v>350057.72350957344</v>
      </c>
      <c r="F319" s="1">
        <f>C319-C320</f>
        <v>-2.8442694444450467E-3</v>
      </c>
      <c r="G319" s="1">
        <f>-2254.7*D319^4 + 16898*D319^3 + 20968*D319^2 + 0.8449*D319-0.0000003</f>
        <v>502392.02647313633</v>
      </c>
      <c r="H319" s="1">
        <f>G319-G318</f>
        <v>-924.6973118185997</v>
      </c>
      <c r="I319" s="1">
        <v>1013.3916666666669</v>
      </c>
      <c r="J319" s="9">
        <v>1.2999999999999999E-3</v>
      </c>
      <c r="K319" s="1">
        <v>1.1679999999999999</v>
      </c>
      <c r="L319" s="9">
        <v>2453000</v>
      </c>
      <c r="M319" s="1">
        <v>4.083333333333333</v>
      </c>
      <c r="N319" s="1">
        <v>10.89121232552049</v>
      </c>
      <c r="O319" s="10">
        <v>13.524999999999999</v>
      </c>
      <c r="P319" s="1">
        <f>AVERAGE(Q319:Q320)</f>
        <v>18.950725000000002</v>
      </c>
      <c r="Q319" s="1">
        <f>1.158*O319+2.676</f>
        <v>18.337949999999999</v>
      </c>
      <c r="R319" s="1">
        <f>EXP(2.3026*(((7.5*P319)/(P319+237.3)+0.7858)))</f>
        <v>21.900925846537024</v>
      </c>
      <c r="S319" s="1">
        <f>((0.622/I319)*J319*K319*L319*M319*(N319-R319))</f>
        <v>-102.77503936997707</v>
      </c>
      <c r="T319" s="1">
        <f>IF(S319&lt;0,S319,0)</f>
        <v>-102.77503936997707</v>
      </c>
      <c r="U319" s="9">
        <v>2258000</v>
      </c>
      <c r="V319" s="1">
        <f>(-T319)*E319/U319</f>
        <v>15.933213602949937</v>
      </c>
      <c r="W319" s="1">
        <f>V319*3600*24/1000</f>
        <v>1376.6296552948747</v>
      </c>
      <c r="X319" s="1">
        <v>0</v>
      </c>
      <c r="Y319" s="1">
        <f>X319*E319</f>
        <v>0</v>
      </c>
      <c r="Z319" s="1">
        <v>8114000</v>
      </c>
      <c r="AA319" s="1">
        <v>0.1</v>
      </c>
      <c r="AB319" s="1">
        <v>13.7</v>
      </c>
      <c r="AC319" s="1">
        <v>0.60340333333333362</v>
      </c>
      <c r="AD319" s="1">
        <v>1.161</v>
      </c>
      <c r="AE319" s="1">
        <v>1.013E-3</v>
      </c>
      <c r="AF319" s="1">
        <v>1.5499896018113033</v>
      </c>
      <c r="AG319" s="1">
        <v>1.0888676952724405</v>
      </c>
      <c r="AH319" s="1">
        <v>999.33775706647043</v>
      </c>
      <c r="AI319" s="1">
        <v>2.4500000000000002</v>
      </c>
      <c r="AJ319" s="1">
        <v>28.356481481481481</v>
      </c>
      <c r="AK319" s="1">
        <v>6.7000000000000004E-2</v>
      </c>
      <c r="AL319" s="1">
        <v>200</v>
      </c>
      <c r="AM319" s="1">
        <v>30</v>
      </c>
      <c r="AN319" s="1">
        <f>((AA319*(AB319-AC319))/((AA319+(AK319*(1+(AL319/AM319))))*AH319*AI319))</f>
        <v>8.7166084599896903E-4</v>
      </c>
      <c r="AO319" s="1">
        <f>((86400*AD319*AE319*(AF319-AG319))/AM319)/((AA319+(AK319*(1+(AL319/AM319))))*AH319*AI319)</f>
        <v>1.0395347057331689E-3</v>
      </c>
      <c r="AP319" s="1">
        <f>AN319+AO319</f>
        <v>1.9111955517321379E-3</v>
      </c>
      <c r="AQ319" s="1">
        <f>AP319*Z319</f>
        <v>15507.440706754567</v>
      </c>
      <c r="AR319" s="1">
        <v>388000</v>
      </c>
      <c r="AS319" s="1">
        <v>100</v>
      </c>
      <c r="AT319" s="1">
        <v>5</v>
      </c>
      <c r="AU319" s="1">
        <f>((AA319*(AB319-AC319))/((AA319+(AK319*(1+(AS319/AT319))))*AH319*AI319))</f>
        <v>3.5494970526080556E-4</v>
      </c>
      <c r="AV319" s="1">
        <f>((86400*AD319*AE319*(AF319-AG319))/AT319)/((AA319+(AK319*(1+(AS319/AT319))))*AH319*AI319)</f>
        <v>2.5398585179227124E-3</v>
      </c>
      <c r="AW319" s="1">
        <f>AU319+AV319</f>
        <v>2.8948082231835181E-3</v>
      </c>
      <c r="AX319" s="1">
        <f>AW319*AR319</f>
        <v>1123.185590595205</v>
      </c>
      <c r="AY319" s="1">
        <v>392000</v>
      </c>
      <c r="AZ319" s="1">
        <v>0</v>
      </c>
      <c r="BA319" s="1">
        <v>0.1</v>
      </c>
      <c r="BB319" s="1">
        <f>AY319*AZ319*BA319</f>
        <v>0</v>
      </c>
      <c r="BC319" s="1">
        <v>30000</v>
      </c>
      <c r="BD319" s="1">
        <f>BC319*W319/E319</f>
        <v>117.97737025995599</v>
      </c>
      <c r="BE319" s="1">
        <f>9325000-E319</f>
        <v>8974942.2764904257</v>
      </c>
      <c r="BF319" s="1">
        <f>AZ319*BE319</f>
        <v>0</v>
      </c>
      <c r="BG319" s="1">
        <f>AVERAGE(BF317:BF319)</f>
        <v>3589.8017173758421</v>
      </c>
      <c r="BH319" s="1">
        <f>IF((BD319+BB319+AX319+AQ319)&lt;BG319,BD319+BB319+AX319+AQ319,BG319)</f>
        <v>3589.8017173758421</v>
      </c>
      <c r="BI319" s="11">
        <v>811.44719999999916</v>
      </c>
      <c r="BJ319" s="1">
        <v>5951.4772013792317</v>
      </c>
      <c r="BK319" s="1">
        <v>5591.9623448555076</v>
      </c>
    </row>
    <row r="320" spans="1:63">
      <c r="A320" s="8">
        <v>40132</v>
      </c>
      <c r="B320" s="7" t="s">
        <v>376</v>
      </c>
      <c r="C320" s="1">
        <v>22.181399977777776</v>
      </c>
      <c r="D320" s="1">
        <f>1*C320-19.06222222</f>
        <v>3.1191777577777771</v>
      </c>
      <c r="E320" s="1">
        <f>-9018.7*D320^3 + 50694*D320^2 + 41936*D320-0.0000001</f>
        <v>350328.05104360118</v>
      </c>
      <c r="F320" s="1">
        <f>C320-C321</f>
        <v>1.0163363636372935E-3</v>
      </c>
      <c r="G320" s="1">
        <f>-2254.7*D320^4 + 16898*D320^3 + 20968*D320^2 + 0.8449*D320-0.0000003</f>
        <v>503388.06331449153</v>
      </c>
      <c r="H320" s="1">
        <f>G320-G319</f>
        <v>996.03684135520598</v>
      </c>
      <c r="I320" s="1">
        <v>1006.9833333333333</v>
      </c>
      <c r="J320" s="9">
        <v>1.2999999999999999E-3</v>
      </c>
      <c r="K320" s="1">
        <v>1.1679999999999999</v>
      </c>
      <c r="L320" s="9">
        <v>2453000</v>
      </c>
      <c r="M320" s="1">
        <v>3.9791666666666674</v>
      </c>
      <c r="N320" s="1">
        <v>13.823973449624427</v>
      </c>
      <c r="O320" s="10">
        <v>14.583333333333336</v>
      </c>
      <c r="P320" s="1">
        <f>AVERAGE(Q320:Q321)</f>
        <v>19.194387500000001</v>
      </c>
      <c r="Q320" s="1">
        <f>1.158*O320+2.676</f>
        <v>19.563500000000005</v>
      </c>
      <c r="R320" s="1">
        <f>EXP(2.3026*(((7.5*P320)/(P320+237.3)+0.7858)))</f>
        <v>22.236191329688342</v>
      </c>
      <c r="S320" s="1">
        <f>((0.622/I320)*J320*K320*L320*M320*(N320-R320))</f>
        <v>-77.011305893694839</v>
      </c>
      <c r="T320" s="1">
        <f>IF(S320&lt;0,S320,0)</f>
        <v>-77.011305893694839</v>
      </c>
      <c r="U320" s="9">
        <v>2258000</v>
      </c>
      <c r="V320" s="1">
        <f>(-T320)*E320/U320</f>
        <v>11.948281976111918</v>
      </c>
      <c r="W320" s="1">
        <f>V320*3600*24/1000</f>
        <v>1032.3315627360698</v>
      </c>
      <c r="X320" s="1">
        <v>0</v>
      </c>
      <c r="Y320" s="1">
        <f>X320*E320</f>
        <v>0</v>
      </c>
      <c r="Z320" s="1">
        <v>8114000</v>
      </c>
      <c r="AA320" s="1">
        <v>0.1</v>
      </c>
      <c r="AB320" s="1">
        <v>24.6</v>
      </c>
      <c r="AC320" s="1">
        <v>0.88443333333333507</v>
      </c>
      <c r="AD320" s="1">
        <v>1.161</v>
      </c>
      <c r="AE320" s="1">
        <v>1.013E-3</v>
      </c>
      <c r="AF320" s="1">
        <v>1.6601342955221461</v>
      </c>
      <c r="AG320" s="1">
        <v>1.3820618010221866</v>
      </c>
      <c r="AH320" s="1">
        <v>999.19028583421164</v>
      </c>
      <c r="AI320" s="1">
        <v>2.4500000000000002</v>
      </c>
      <c r="AJ320" s="1">
        <v>28.356481481481481</v>
      </c>
      <c r="AK320" s="1">
        <v>6.7000000000000004E-2</v>
      </c>
      <c r="AL320" s="1">
        <v>200</v>
      </c>
      <c r="AM320" s="1">
        <v>30</v>
      </c>
      <c r="AN320" s="1">
        <f>((AA320*(AB320-AC320))/((AA320+(AK320*(1+(AL320/AM320))))*AH320*AI320))</f>
        <v>1.578653020764027E-3</v>
      </c>
      <c r="AO320" s="1">
        <f>((86400*AD320*AE320*(AF320-AG320))/AM320)/((AA320+(AK320*(1+(AL320/AM320))))*AH320*AI320)</f>
        <v>6.2696798418936941E-4</v>
      </c>
      <c r="AP320" s="1">
        <f>AN320+AO320</f>
        <v>2.2056210049533963E-3</v>
      </c>
      <c r="AQ320" s="1">
        <f>AP320*Z320</f>
        <v>17896.408834191858</v>
      </c>
      <c r="AR320" s="1">
        <v>388000</v>
      </c>
      <c r="AS320" s="1">
        <v>100</v>
      </c>
      <c r="AT320" s="1">
        <v>5</v>
      </c>
      <c r="AU320" s="1">
        <f>((AA320*(AB320-AC320))/((AA320+(AK320*(1+(AS320/AT320))))*AH320*AI320))</f>
        <v>6.4284455014965137E-4</v>
      </c>
      <c r="AV320" s="1">
        <f>((86400*AD320*AE320*(AF320-AG320))/AT320)/((AA320+(AK320*(1+(AS320/AT320))))*AH320*AI320)</f>
        <v>1.5318487841972518E-3</v>
      </c>
      <c r="AW320" s="1">
        <f>AU320+AV320</f>
        <v>2.1746933343469031E-3</v>
      </c>
      <c r="AX320" s="1">
        <f>AW320*AR320</f>
        <v>843.78101372659842</v>
      </c>
      <c r="AY320" s="1">
        <v>392000</v>
      </c>
      <c r="AZ320" s="1">
        <v>0</v>
      </c>
      <c r="BA320" s="1">
        <v>0.1</v>
      </c>
      <c r="BB320" s="1">
        <f>AY320*AZ320*BA320</f>
        <v>0</v>
      </c>
      <c r="BC320" s="1">
        <v>30000</v>
      </c>
      <c r="BD320" s="1">
        <f>BC320*W320/E320</f>
        <v>88.402703665392849</v>
      </c>
      <c r="BE320" s="1">
        <f>9325000-E320</f>
        <v>8974671.9489563983</v>
      </c>
      <c r="BF320" s="1">
        <f>AZ320*BE320</f>
        <v>0</v>
      </c>
      <c r="BG320" s="1">
        <f>AVERAGE(BF318:BF320)</f>
        <v>0</v>
      </c>
      <c r="BH320" s="1">
        <f>IF((BD320+BB320+AX320+AQ320)&lt;BG320,BD320+BB320+AX320+AQ320,BG320)</f>
        <v>0</v>
      </c>
      <c r="BI320" s="11">
        <v>777.76740000000075</v>
      </c>
      <c r="BJ320" s="1">
        <v>3106.6989143050023</v>
      </c>
      <c r="BK320" s="1">
        <v>4357.2999183962775</v>
      </c>
    </row>
    <row r="321" spans="1:63">
      <c r="A321" s="8">
        <v>40133</v>
      </c>
      <c r="B321" s="7" t="s">
        <v>377</v>
      </c>
      <c r="C321" s="1">
        <v>22.180383641414139</v>
      </c>
      <c r="D321" s="1">
        <f>1*C321-19.06222222</f>
        <v>3.1181614214141398</v>
      </c>
      <c r="E321" s="1">
        <f>-9018.7*D321^3 + 50694*D321^2 + 41936*D321-0.0000001</f>
        <v>350231.51805839903</v>
      </c>
      <c r="F321" s="1">
        <f>C321-C322</f>
        <v>-4.1392592592615074E-3</v>
      </c>
      <c r="G321" s="1">
        <f>-2254.7*D321^4 + 16898*D321^3 + 20968*D321^2 + 0.8449*D321-0.0000003</f>
        <v>503032.06345021038</v>
      </c>
      <c r="H321" s="1">
        <f>G321-G320</f>
        <v>-355.99986428115517</v>
      </c>
      <c r="I321" s="1">
        <v>1005.1083333333331</v>
      </c>
      <c r="J321" s="9">
        <v>1.2999999999999999E-3</v>
      </c>
      <c r="K321" s="1">
        <v>1.1679999999999999</v>
      </c>
      <c r="L321" s="9">
        <v>2453000</v>
      </c>
      <c r="M321" s="1">
        <v>4.9125000000000005</v>
      </c>
      <c r="N321" s="1">
        <v>11.439079559944506</v>
      </c>
      <c r="O321" s="10">
        <v>13.945833333333333</v>
      </c>
      <c r="P321" s="1">
        <f>AVERAGE(Q321:Q322)</f>
        <v>18.690174999999996</v>
      </c>
      <c r="Q321" s="1">
        <f>1.158*O321+2.676</f>
        <v>18.825274999999998</v>
      </c>
      <c r="R321" s="1">
        <f>EXP(2.3026*(((7.5*P321)/(P321+237.3)+0.7858)))</f>
        <v>21.547325326113221</v>
      </c>
      <c r="S321" s="1">
        <f>((0.622/I321)*J321*K321*L321*M321*(N321-R321))</f>
        <v>-114.45627568258591</v>
      </c>
      <c r="T321" s="1">
        <f>IF(S321&lt;0,S321,0)</f>
        <v>-114.45627568258591</v>
      </c>
      <c r="U321" s="9">
        <v>2258000</v>
      </c>
      <c r="V321" s="1">
        <f>(-T321)*E321/U321</f>
        <v>17.752965094607035</v>
      </c>
      <c r="W321" s="1">
        <f>V321*3600*24/1000</f>
        <v>1533.8561841740477</v>
      </c>
      <c r="X321" s="1">
        <v>1.8E-3</v>
      </c>
      <c r="Y321" s="1">
        <f>X321*E321</f>
        <v>630.41673250511826</v>
      </c>
      <c r="Z321" s="1">
        <v>8114000</v>
      </c>
      <c r="AA321" s="1">
        <v>0.1</v>
      </c>
      <c r="AB321" s="1">
        <v>21.9</v>
      </c>
      <c r="AC321" s="1">
        <v>0.28887999999999964</v>
      </c>
      <c r="AD321" s="1">
        <v>1.161</v>
      </c>
      <c r="AE321" s="1">
        <v>1.013E-3</v>
      </c>
      <c r="AF321" s="1">
        <v>1.592994266960073</v>
      </c>
      <c r="AG321" s="1">
        <v>1.1436371341550859</v>
      </c>
      <c r="AH321" s="1">
        <v>999.28073614770142</v>
      </c>
      <c r="AI321" s="1">
        <v>2.4500000000000002</v>
      </c>
      <c r="AJ321" s="1">
        <v>28.356481481481481</v>
      </c>
      <c r="AK321" s="1">
        <v>6.7000000000000004E-2</v>
      </c>
      <c r="AL321" s="1">
        <v>200</v>
      </c>
      <c r="AM321" s="1">
        <v>30</v>
      </c>
      <c r="AN321" s="1">
        <f>((AA321*(AB321-AC321))/((AA321+(AK321*(1+(AL321/AM321))))*AH321*AI321))</f>
        <v>1.4384379797433822E-3</v>
      </c>
      <c r="AO321" s="1">
        <f>((86400*AD321*AE321*(AF321-AG321))/AM321)/((AA321+(AK321*(1+(AL321/AM321))))*AH321*AI321)</f>
        <v>1.0130704768345005E-3</v>
      </c>
      <c r="AP321" s="1">
        <f>AN321+AO321</f>
        <v>2.451508456577883E-3</v>
      </c>
      <c r="AQ321" s="1">
        <f>AP321*Z321</f>
        <v>19891.539616672941</v>
      </c>
      <c r="AR321" s="1">
        <v>388000</v>
      </c>
      <c r="AS321" s="1">
        <v>100</v>
      </c>
      <c r="AT321" s="1">
        <v>5</v>
      </c>
      <c r="AU321" s="1">
        <f>((AA321*(AB321-AC321))/((AA321+(AK321*(1+(AS321/AT321))))*AH321*AI321))</f>
        <v>5.8574747195478131E-4</v>
      </c>
      <c r="AV321" s="1">
        <f>((86400*AD321*AE321*(AF321-AG321))/AT321)/((AA321+(AK321*(1+(AS321/AT321))))*AH321*AI321)</f>
        <v>2.4751993999367152E-3</v>
      </c>
      <c r="AW321" s="1">
        <f>AU321+AV321</f>
        <v>3.0609468718914967E-3</v>
      </c>
      <c r="AX321" s="1">
        <f>AW321*AR321</f>
        <v>1187.6473862939008</v>
      </c>
      <c r="AY321" s="1">
        <v>392000</v>
      </c>
      <c r="AZ321" s="1">
        <v>1.8E-3</v>
      </c>
      <c r="BA321" s="1">
        <v>0.1</v>
      </c>
      <c r="BB321" s="1">
        <f>AY321*AZ321*BA321</f>
        <v>70.56</v>
      </c>
      <c r="BC321" s="1">
        <v>30000</v>
      </c>
      <c r="BD321" s="1">
        <f>BC321*W321/E321</f>
        <v>131.38647766574962</v>
      </c>
      <c r="BE321" s="1">
        <f>9325000-E321</f>
        <v>8974768.4819416013</v>
      </c>
      <c r="BF321" s="1">
        <f>AZ321*BE321</f>
        <v>16154.583267494882</v>
      </c>
      <c r="BG321" s="1">
        <f>AVERAGE(BF319:BF321)</f>
        <v>5384.8610891649605</v>
      </c>
      <c r="BH321" s="1">
        <f>IF((BD321+BB321+AX321+AQ321)&lt;BG321,BD321+BB321+AX321+AQ321,BG321)</f>
        <v>5384.8610891649605</v>
      </c>
      <c r="BI321" s="11">
        <v>930.58739999999966</v>
      </c>
      <c r="BJ321" s="1">
        <v>3084.8704040144594</v>
      </c>
      <c r="BK321" s="1">
        <v>2701.7225914022338</v>
      </c>
    </row>
    <row r="322" spans="1:63">
      <c r="A322" s="8">
        <v>40134</v>
      </c>
      <c r="B322" s="7" t="s">
        <v>378</v>
      </c>
      <c r="C322" s="1">
        <v>22.1845229006734</v>
      </c>
      <c r="D322" s="1">
        <f>1*C322-19.06222222</f>
        <v>3.1223006806734013</v>
      </c>
      <c r="E322" s="1">
        <f>-9018.7*D322^3 + 50694*D322^2 + 41936*D322-0.0000001</f>
        <v>350624.23457521031</v>
      </c>
      <c r="F322" s="1">
        <f>C322-C323</f>
        <v>-7.5193265993434011E-4</v>
      </c>
      <c r="G322" s="1">
        <f>-2254.7*D322^4 + 16898*D322^3 + 20968*D322^2 + 0.8449*D322-0.0000003</f>
        <v>504482.56660359557</v>
      </c>
      <c r="H322" s="1">
        <f>G322-G321</f>
        <v>1450.503153385187</v>
      </c>
      <c r="I322" s="1">
        <v>1008.2333333333333</v>
      </c>
      <c r="J322" s="9">
        <v>1.2999999999999999E-3</v>
      </c>
      <c r="K322" s="1">
        <v>1.1679999999999999</v>
      </c>
      <c r="L322" s="9">
        <v>2453000</v>
      </c>
      <c r="M322" s="1">
        <v>3.3333333333333339</v>
      </c>
      <c r="N322" s="1">
        <v>11.901212782196852</v>
      </c>
      <c r="O322" s="10">
        <v>13.712499999999999</v>
      </c>
      <c r="P322" s="1">
        <f>AVERAGE(Q322:Q323)</f>
        <v>19.749262499999997</v>
      </c>
      <c r="Q322" s="1">
        <f>1.158*O322+2.676</f>
        <v>18.555074999999995</v>
      </c>
      <c r="R322" s="1">
        <f>EXP(2.3026*(((7.5*P322)/(P322+237.3)+0.7858)))</f>
        <v>23.016469597920047</v>
      </c>
      <c r="S322" s="1">
        <f>((0.622/I322)*J322*K322*L322*M322*(N322-R322))</f>
        <v>-85.135623913687084</v>
      </c>
      <c r="T322" s="1">
        <f>IF(S322&lt;0,S322,0)</f>
        <v>-85.135623913687084</v>
      </c>
      <c r="U322" s="9">
        <v>2258000</v>
      </c>
      <c r="V322" s="1">
        <f>(-T322)*E322/U322</f>
        <v>13.219934884773917</v>
      </c>
      <c r="W322" s="1">
        <f>V322*3600*24/1000</f>
        <v>1142.2023740444663</v>
      </c>
      <c r="X322" s="1">
        <v>0</v>
      </c>
      <c r="Y322" s="1">
        <f>X322*E322</f>
        <v>0</v>
      </c>
      <c r="Z322" s="1">
        <v>8114000</v>
      </c>
      <c r="AA322" s="1">
        <v>0.1</v>
      </c>
      <c r="AB322" s="1">
        <v>12.5</v>
      </c>
      <c r="AC322" s="1">
        <v>-0.11513333333333393</v>
      </c>
      <c r="AD322" s="1">
        <v>1.161</v>
      </c>
      <c r="AE322" s="1">
        <v>1.013E-3</v>
      </c>
      <c r="AF322" s="1">
        <v>1.5690225849567723</v>
      </c>
      <c r="AG322" s="1">
        <v>1.1898421269255524</v>
      </c>
      <c r="AH322" s="1">
        <v>999.31261765557088</v>
      </c>
      <c r="AI322" s="1">
        <v>2.4500000000000002</v>
      </c>
      <c r="AJ322" s="1">
        <v>28.356481481481481</v>
      </c>
      <c r="AK322" s="1">
        <v>6.7000000000000004E-2</v>
      </c>
      <c r="AL322" s="1">
        <v>200</v>
      </c>
      <c r="AM322" s="1">
        <v>30</v>
      </c>
      <c r="AN322" s="1">
        <f>((AA322*(AB322-AC322))/((AA322+(AK322*(1+(AL322/AM322))))*AH322*AI322))</f>
        <v>8.3963755620438719E-4</v>
      </c>
      <c r="AO322" s="1">
        <f>((86400*AD322*AE322*(AF322-AG322))/AM322)/((AA322+(AK322*(1+(AL322/AM322))))*AH322*AI322)</f>
        <v>8.5483069947157831E-4</v>
      </c>
      <c r="AP322" s="1">
        <f>AN322+AO322</f>
        <v>1.6944682556759654E-3</v>
      </c>
      <c r="AQ322" s="1">
        <f>AP322*Z322</f>
        <v>13748.915426554784</v>
      </c>
      <c r="AR322" s="1">
        <v>388000</v>
      </c>
      <c r="AS322" s="1">
        <v>100</v>
      </c>
      <c r="AT322" s="1">
        <v>5</v>
      </c>
      <c r="AU322" s="1">
        <f>((AA322*(AB322-AC322))/((AA322+(AK322*(1+(AS322/AT322))))*AH322*AI322))</f>
        <v>3.4190947599475267E-4</v>
      </c>
      <c r="AV322" s="1">
        <f>((86400*AD322*AE322*(AF322-AG322))/AT322)/((AA322+(AK322*(1+(AS322/AT322))))*AH322*AI322)</f>
        <v>2.0885777275742212E-3</v>
      </c>
      <c r="AW322" s="1">
        <f>AU322+AV322</f>
        <v>2.430487203568974E-3</v>
      </c>
      <c r="AX322" s="1">
        <f>AW322*AR322</f>
        <v>943.02903498476189</v>
      </c>
      <c r="AY322" s="1">
        <v>392000</v>
      </c>
      <c r="AZ322" s="1">
        <v>0</v>
      </c>
      <c r="BA322" s="1">
        <v>0.1</v>
      </c>
      <c r="BB322" s="1">
        <f>AY322*AZ322*BA322</f>
        <v>0</v>
      </c>
      <c r="BC322" s="1">
        <v>30000</v>
      </c>
      <c r="BD322" s="1">
        <f>BC322*W322/E322</f>
        <v>97.728758717571694</v>
      </c>
      <c r="BE322" s="1">
        <f>9325000-E322</f>
        <v>8974375.7654247899</v>
      </c>
      <c r="BF322" s="1">
        <f>AZ322*BE322</f>
        <v>0</v>
      </c>
      <c r="BG322" s="1">
        <f>AVERAGE(BF320:BF322)</f>
        <v>5384.8610891649605</v>
      </c>
      <c r="BH322" s="1">
        <f>IF((BD322+BB322+AX322+AQ322)&lt;BG322,BD322+BB322+AX322+AQ322,BG322)</f>
        <v>5384.8610891649605</v>
      </c>
      <c r="BI322" s="11">
        <v>1035.5670000000007</v>
      </c>
      <c r="BJ322" s="1">
        <v>337.10877509776105</v>
      </c>
      <c r="BK322" s="1">
        <v>1894.2473025274137</v>
      </c>
    </row>
    <row r="323" spans="1:63">
      <c r="A323" s="8">
        <v>40135</v>
      </c>
      <c r="B323" s="7" t="s">
        <v>379</v>
      </c>
      <c r="C323" s="1">
        <v>22.185274833333334</v>
      </c>
      <c r="D323" s="1">
        <f>1*C323-19.06222222</f>
        <v>3.1230526133333356</v>
      </c>
      <c r="E323" s="1">
        <f>-9018.7*D323^3 + 50694*D323^2 + 41936*D323-0.0000001</f>
        <v>350695.45082909556</v>
      </c>
      <c r="F323" s="1">
        <f>C323-C324</f>
        <v>1.4078500000032079E-3</v>
      </c>
      <c r="G323" s="1">
        <f>-2254.7*D323^4 + 16898*D323^3 + 20968*D323^2 + 0.8449*D323-0.0000003</f>
        <v>504746.23753995128</v>
      </c>
      <c r="H323" s="1">
        <f>G323-G322</f>
        <v>263.67093635571655</v>
      </c>
      <c r="I323" s="1">
        <v>1001.3333333333337</v>
      </c>
      <c r="J323" s="9">
        <v>1.2999999999999999E-3</v>
      </c>
      <c r="K323" s="1">
        <v>1.1679999999999999</v>
      </c>
      <c r="L323" s="9">
        <v>2453000</v>
      </c>
      <c r="M323" s="1">
        <v>3.9374999999999996</v>
      </c>
      <c r="N323" s="1">
        <v>15.597135317702188</v>
      </c>
      <c r="O323" s="10">
        <v>15.775</v>
      </c>
      <c r="P323" s="1">
        <f>AVERAGE(Q323:Q324)</f>
        <v>19.657587499999998</v>
      </c>
      <c r="Q323" s="1">
        <f>1.158*O323+2.676</f>
        <v>20.943449999999999</v>
      </c>
      <c r="R323" s="1">
        <f>EXP(2.3026*(((7.5*P323)/(P323+237.3)+0.7858)))</f>
        <v>22.8859262340676</v>
      </c>
      <c r="S323" s="1">
        <f>((0.622/I323)*J323*K323*L323*M323*(N323-R323))</f>
        <v>-66.400525060984776</v>
      </c>
      <c r="T323" s="1">
        <f>IF(S323&lt;0,S323,0)</f>
        <v>-66.400525060984776</v>
      </c>
      <c r="U323" s="9">
        <v>2258000</v>
      </c>
      <c r="V323" s="1">
        <f>(-T323)*E323/U323</f>
        <v>10.31282642672751</v>
      </c>
      <c r="W323" s="1">
        <f>V323*3600*24/1000</f>
        <v>891.02820326925678</v>
      </c>
      <c r="X323" s="1">
        <v>5.5999999999999999E-3</v>
      </c>
      <c r="Y323" s="1">
        <f>X323*E323</f>
        <v>1963.894524642935</v>
      </c>
      <c r="Z323" s="1">
        <v>8114000</v>
      </c>
      <c r="AA323" s="1">
        <v>0.1</v>
      </c>
      <c r="AB323" s="1">
        <v>22.9</v>
      </c>
      <c r="AC323" s="1">
        <v>0.63846666666666674</v>
      </c>
      <c r="AD323" s="1">
        <v>1.161</v>
      </c>
      <c r="AE323" s="1">
        <v>1.013E-3</v>
      </c>
      <c r="AF323" s="1">
        <v>1.7923191438406207</v>
      </c>
      <c r="AG323" s="1">
        <v>1.5593176551413401</v>
      </c>
      <c r="AH323" s="1">
        <v>999.00829074884996</v>
      </c>
      <c r="AI323" s="1">
        <v>2.4500000000000002</v>
      </c>
      <c r="AJ323" s="1">
        <v>28.356481481481481</v>
      </c>
      <c r="AK323" s="1">
        <v>6.7000000000000004E-2</v>
      </c>
      <c r="AL323" s="1">
        <v>200</v>
      </c>
      <c r="AM323" s="1">
        <v>30</v>
      </c>
      <c r="AN323" s="1">
        <f>((AA323*(AB323-AC323))/((AA323+(AK323*(1+(AL323/AM323))))*AH323*AI323))</f>
        <v>1.4821336375008725E-3</v>
      </c>
      <c r="AO323" s="1">
        <f>((86400*AD323*AE323*(AF323-AG323))/AM323)/((AA323+(AK323*(1+(AL323/AM323))))*AH323*AI323)</f>
        <v>5.2544242822116251E-4</v>
      </c>
      <c r="AP323" s="1">
        <f>AN323+AO323</f>
        <v>2.0075760657220351E-3</v>
      </c>
      <c r="AQ323" s="1">
        <f>AP323*Z323</f>
        <v>16289.472197268593</v>
      </c>
      <c r="AR323" s="1">
        <v>388000</v>
      </c>
      <c r="AS323" s="1">
        <v>100</v>
      </c>
      <c r="AT323" s="1">
        <v>5</v>
      </c>
      <c r="AU323" s="1">
        <f>((AA323*(AB323-AC323))/((AA323+(AK323*(1+(AS323/AT323))))*AH323*AI323))</f>
        <v>6.0354081544771213E-4</v>
      </c>
      <c r="AV323" s="1">
        <f>((86400*AD323*AE323*(AF323-AG323))/AT323)/((AA323+(AK323*(1+(AS323/AT323))))*AH323*AI323)</f>
        <v>1.2837949706106968E-3</v>
      </c>
      <c r="AW323" s="1">
        <f>AU323+AV323</f>
        <v>1.8873357860584089E-3</v>
      </c>
      <c r="AX323" s="1">
        <f>AW323*AR323</f>
        <v>732.28628499066269</v>
      </c>
      <c r="AY323" s="1">
        <v>392000</v>
      </c>
      <c r="AZ323" s="1">
        <v>5.5999999999999999E-3</v>
      </c>
      <c r="BA323" s="1">
        <v>0.1</v>
      </c>
      <c r="BB323" s="1">
        <f>AY323*AZ323*BA323</f>
        <v>219.51999999999998</v>
      </c>
      <c r="BC323" s="1">
        <v>30000</v>
      </c>
      <c r="BD323" s="1">
        <f>BC323*W323/E323</f>
        <v>76.222391921201307</v>
      </c>
      <c r="BE323" s="1">
        <f>9325000-E323</f>
        <v>8974304.5491709039</v>
      </c>
      <c r="BF323" s="1">
        <f>AZ323*BE323</f>
        <v>50256.105475357064</v>
      </c>
      <c r="BG323" s="1">
        <f>AVERAGE(BF321:BF323)</f>
        <v>22136.896247617315</v>
      </c>
      <c r="BH323" s="1">
        <f>IF((BD323+BB323+AX323+AQ323)&lt;BG323,BD323+BB323+AX323+AQ323,BG323)</f>
        <v>17317.500874180456</v>
      </c>
      <c r="BI323" s="11">
        <v>13272.745500000001</v>
      </c>
      <c r="BJ323" s="1">
        <v>16004.123175472751</v>
      </c>
      <c r="BK323" s="1">
        <v>1922.1822904547894</v>
      </c>
    </row>
    <row r="324" spans="1:63">
      <c r="A324" s="8">
        <v>40136</v>
      </c>
      <c r="B324" s="7" t="s">
        <v>380</v>
      </c>
      <c r="C324" s="1">
        <v>22.183866983333331</v>
      </c>
      <c r="D324" s="1">
        <f>1*C324-19.06222222</f>
        <v>3.1216447633333324</v>
      </c>
      <c r="E324" s="1">
        <f>-9018.7*D324^3 + 50694*D324^2 + 41936*D324-0.0000001</f>
        <v>350562.08082574036</v>
      </c>
      <c r="F324" s="1">
        <f>C324-C325</f>
        <v>-6.3402952380968713E-3</v>
      </c>
      <c r="G324" s="1">
        <f>-2254.7*D324^4 + 16898*D324^3 + 20968*D324^2 + 0.8449*D324-0.0000003</f>
        <v>504252.60791226651</v>
      </c>
      <c r="H324" s="1">
        <f>G324-G323</f>
        <v>-493.62962768477155</v>
      </c>
      <c r="I324" s="1">
        <v>1011.5708333333333</v>
      </c>
      <c r="J324" s="9">
        <v>1.2999999999999999E-3</v>
      </c>
      <c r="K324" s="1">
        <v>1.1679999999999999</v>
      </c>
      <c r="L324" s="9">
        <v>2453000</v>
      </c>
      <c r="M324" s="1">
        <v>3.4166666666666674</v>
      </c>
      <c r="N324" s="1">
        <v>12.018650504148408</v>
      </c>
      <c r="O324" s="10">
        <v>13.554166666666667</v>
      </c>
      <c r="P324" s="1">
        <f>AVERAGE(Q324:Q325)</f>
        <v>17.992962499999997</v>
      </c>
      <c r="Q324" s="1">
        <f>1.158*O324+2.676</f>
        <v>18.371724999999998</v>
      </c>
      <c r="R324" s="1">
        <f>EXP(2.3026*(((7.5*P324)/(P324+237.3)+0.7858)))</f>
        <v>20.625571820895985</v>
      </c>
      <c r="S324" s="1">
        <f>((0.622/I324)*J324*K324*L324*M324*(N324-R324))</f>
        <v>-67.348553514863724</v>
      </c>
      <c r="T324" s="1">
        <f>IF(S324&lt;0,S324,0)</f>
        <v>-67.348553514863724</v>
      </c>
      <c r="U324" s="9">
        <v>2258000</v>
      </c>
      <c r="V324" s="1">
        <f>(-T324)*E324/U324</f>
        <v>10.456089043744178</v>
      </c>
      <c r="W324" s="1">
        <f>V324*3600*24/1000</f>
        <v>903.40609337949695</v>
      </c>
      <c r="X324" s="1">
        <v>4.1999999999999997E-3</v>
      </c>
      <c r="Y324" s="1">
        <f>X324*E324</f>
        <v>1472.3607394681094</v>
      </c>
      <c r="Z324" s="1">
        <v>8114000</v>
      </c>
      <c r="AA324" s="1">
        <v>0.1</v>
      </c>
      <c r="AB324" s="1">
        <v>16.5</v>
      </c>
      <c r="AC324" s="1">
        <v>-0.34801666666666586</v>
      </c>
      <c r="AD324" s="1">
        <v>1.161</v>
      </c>
      <c r="AE324" s="1">
        <v>1.013E-3</v>
      </c>
      <c r="AF324" s="1">
        <v>1.5529369137173106</v>
      </c>
      <c r="AG324" s="1">
        <v>1.2015849369887692</v>
      </c>
      <c r="AH324" s="1">
        <v>999.33387465492581</v>
      </c>
      <c r="AI324" s="1">
        <v>2.4500000000000002</v>
      </c>
      <c r="AJ324" s="1">
        <v>28.356481481481481</v>
      </c>
      <c r="AK324" s="1">
        <v>6.7000000000000004E-2</v>
      </c>
      <c r="AL324" s="1">
        <v>200</v>
      </c>
      <c r="AM324" s="1">
        <v>30</v>
      </c>
      <c r="AN324" s="1">
        <f>((AA324*(AB324-AC324))/((AA324+(AK324*(1+(AL324/AM324))))*AH324*AI324))</f>
        <v>1.1213457884524487E-3</v>
      </c>
      <c r="AO324" s="1">
        <f>((86400*AD324*AE324*(AF324-AG324))/AM324)/((AA324+(AK324*(1+(AL324/AM324))))*AH324*AI324)</f>
        <v>7.9207686194297951E-4</v>
      </c>
      <c r="AP324" s="1">
        <f>AN324+AO324</f>
        <v>1.9134226503954282E-3</v>
      </c>
      <c r="AQ324" s="1">
        <f>AP324*Z324</f>
        <v>15525.511385308504</v>
      </c>
      <c r="AR324" s="1">
        <v>388000</v>
      </c>
      <c r="AS324" s="1">
        <v>100</v>
      </c>
      <c r="AT324" s="1">
        <v>5</v>
      </c>
      <c r="AU324" s="1">
        <f>((AA324*(AB324-AC324))/((AA324+(AK324*(1+(AS324/AT324))))*AH324*AI324))</f>
        <v>4.5662410894513556E-4</v>
      </c>
      <c r="AV324" s="1">
        <f>((86400*AD324*AE324*(AF324-AG324))/AT324)/((AA324+(AK324*(1+(AS324/AT324))))*AH324*AI324)</f>
        <v>1.9352534875076647E-3</v>
      </c>
      <c r="AW324" s="1">
        <f>AU324+AV324</f>
        <v>2.3918775964528001E-3</v>
      </c>
      <c r="AX324" s="1">
        <f>AW324*AR324</f>
        <v>928.04850742368637</v>
      </c>
      <c r="AY324" s="1">
        <v>392000</v>
      </c>
      <c r="AZ324" s="1">
        <v>4.1999999999999997E-3</v>
      </c>
      <c r="BA324" s="1">
        <v>0.1</v>
      </c>
      <c r="BB324" s="1">
        <f>AY324*AZ324*BA324</f>
        <v>164.64</v>
      </c>
      <c r="BC324" s="1">
        <v>30000</v>
      </c>
      <c r="BD324" s="1">
        <f>BC324*W324/E324</f>
        <v>77.310651333271366</v>
      </c>
      <c r="BE324" s="1">
        <f>9325000-E324</f>
        <v>8974437.9191742595</v>
      </c>
      <c r="BF324" s="1">
        <f>AZ324*BE324</f>
        <v>37692.639260531891</v>
      </c>
      <c r="BG324" s="1">
        <f>AVERAGE(BF322:BF324)</f>
        <v>29316.24824529632</v>
      </c>
      <c r="BH324" s="1">
        <f>IF((BD324+BB324+AX324+AQ324)&lt;BG324,BD324+BB324+AX324+AQ324,BG324)</f>
        <v>16695.510544065462</v>
      </c>
      <c r="BI324" s="11">
        <v>1440.4877999999994</v>
      </c>
      <c r="BJ324" s="1">
        <v>4634.8964204769618</v>
      </c>
      <c r="BK324" s="1">
        <v>2131.8243467035791</v>
      </c>
    </row>
    <row r="325" spans="1:63">
      <c r="A325" s="8">
        <v>40137</v>
      </c>
      <c r="B325" s="7" t="s">
        <v>381</v>
      </c>
      <c r="C325" s="1">
        <v>22.190207278571428</v>
      </c>
      <c r="D325" s="1">
        <f>1*C325-19.06222222</f>
        <v>3.1279850585714293</v>
      </c>
      <c r="E325" s="1">
        <f>-9018.7*D325^3 + 50694*D325^2 + 41936*D325-0.0000001</f>
        <v>351161.65854673769</v>
      </c>
      <c r="F325" s="1">
        <f>C325-C326</f>
        <v>9.4013690475946987E-4</v>
      </c>
      <c r="G325" s="1">
        <f>-2254.7*D325^4 + 16898*D325^3 + 20968*D325^2 + 0.8449*D325-0.0000003</f>
        <v>506477.16320313554</v>
      </c>
      <c r="H325" s="1">
        <f>G325-G324</f>
        <v>2224.5552908690297</v>
      </c>
      <c r="I325" s="1">
        <v>1015.7333333333332</v>
      </c>
      <c r="J325" s="9">
        <v>1.2999999999999999E-3</v>
      </c>
      <c r="K325" s="1">
        <v>1.1679999999999999</v>
      </c>
      <c r="L325" s="9">
        <v>2453000</v>
      </c>
      <c r="M325" s="1">
        <v>2.9749999999999996</v>
      </c>
      <c r="N325" s="1">
        <v>12.340812542405471</v>
      </c>
      <c r="O325" s="10">
        <v>12.9</v>
      </c>
      <c r="P325" s="1">
        <f>AVERAGE(Q325:Q326)</f>
        <v>19.109949999999998</v>
      </c>
      <c r="Q325" s="1">
        <f>1.158*O325+2.676</f>
        <v>17.6142</v>
      </c>
      <c r="R325" s="1">
        <f>EXP(2.3026*(((7.5*P325)/(P325+237.3)+0.7858)))</f>
        <v>22.119505387953396</v>
      </c>
      <c r="S325" s="1">
        <f>((0.622/I325)*J325*K325*L325*M325*(N325-R325))</f>
        <v>-66.35324976004199</v>
      </c>
      <c r="T325" s="1">
        <f>IF(S325&lt;0,S325,0)</f>
        <v>-66.35324976004199</v>
      </c>
      <c r="U325" s="9">
        <v>2258000</v>
      </c>
      <c r="V325" s="1">
        <f>(-T325)*E325/U325</f>
        <v>10.319183895350871</v>
      </c>
      <c r="W325" s="1">
        <f>V325*3600*24/1000</f>
        <v>891.57748855831517</v>
      </c>
      <c r="X325" s="1">
        <v>0</v>
      </c>
      <c r="Y325" s="1">
        <f>X325*E325</f>
        <v>0</v>
      </c>
      <c r="Z325" s="1">
        <v>8114000</v>
      </c>
      <c r="AA325" s="1">
        <v>0.1</v>
      </c>
      <c r="AB325" s="1">
        <v>9.9</v>
      </c>
      <c r="AC325" s="1">
        <v>-0.54531333333333298</v>
      </c>
      <c r="AD325" s="1">
        <v>1.161</v>
      </c>
      <c r="AE325" s="1">
        <v>1.013E-3</v>
      </c>
      <c r="AF325" s="1">
        <v>1.4880015210641748</v>
      </c>
      <c r="AG325" s="1">
        <v>1.2338012612157117</v>
      </c>
      <c r="AH325" s="1">
        <v>999.41844123174928</v>
      </c>
      <c r="AI325" s="1">
        <v>2.4500000000000002</v>
      </c>
      <c r="AJ325" s="1">
        <v>28.356481481481481</v>
      </c>
      <c r="AK325" s="1">
        <v>6.7000000000000004E-2</v>
      </c>
      <c r="AL325" s="1">
        <v>200</v>
      </c>
      <c r="AM325" s="1">
        <v>30</v>
      </c>
      <c r="AN325" s="1">
        <f>((AA325*(AB325-AC325))/((AA325+(AK325*(1+(AL325/AM325))))*AH325*AI325))</f>
        <v>6.9514514726873148E-4</v>
      </c>
      <c r="AO325" s="1">
        <f>((86400*AD325*AE325*(AF325-AG325))/AM325)/((AA325+(AK325*(1+(AL325/AM325))))*AH325*AI325)</f>
        <v>5.7301259249550667E-4</v>
      </c>
      <c r="AP325" s="1">
        <f>AN325+AO325</f>
        <v>1.2681577397642382E-3</v>
      </c>
      <c r="AQ325" s="1">
        <f>AP325*Z325</f>
        <v>10289.831900447029</v>
      </c>
      <c r="AR325" s="1">
        <v>388000</v>
      </c>
      <c r="AS325" s="1">
        <v>100</v>
      </c>
      <c r="AT325" s="1">
        <v>5</v>
      </c>
      <c r="AU325" s="1">
        <f>((AA325*(AB325-AC325))/((AA325+(AK325*(1+(AS325/AT325))))*AH325*AI325))</f>
        <v>2.8307060741467261E-4</v>
      </c>
      <c r="AV325" s="1">
        <f>((86400*AD325*AE325*(AF325-AG325))/AT325)/((AA325+(AK325*(1+(AS325/AT325))))*AH325*AI325)</f>
        <v>1.400021476820475E-3</v>
      </c>
      <c r="AW325" s="1">
        <f>AU325+AV325</f>
        <v>1.6830920842351477E-3</v>
      </c>
      <c r="AX325" s="1">
        <f>AW325*AR325</f>
        <v>653.03972868323729</v>
      </c>
      <c r="AY325" s="1">
        <v>392000</v>
      </c>
      <c r="AZ325" s="1">
        <v>0</v>
      </c>
      <c r="BA325" s="1">
        <v>0.1</v>
      </c>
      <c r="BB325" s="1">
        <f>AY325*AZ325*BA325</f>
        <v>0</v>
      </c>
      <c r="BC325" s="1">
        <v>30000</v>
      </c>
      <c r="BD325" s="1">
        <f>BC325*W325/E325</f>
        <v>76.168123728090691</v>
      </c>
      <c r="BE325" s="1">
        <f>9325000-E325</f>
        <v>8973838.3414532617</v>
      </c>
      <c r="BF325" s="1">
        <f>AZ325*BE325</f>
        <v>0</v>
      </c>
      <c r="BG325" s="1">
        <f>AVERAGE(BF323:BF325)</f>
        <v>29316.24824529632</v>
      </c>
      <c r="BH325" s="1">
        <f>IF((BD325+BB325+AX325+AQ325)&lt;BG325,BD325+BB325+AX325+AQ325,BG325)</f>
        <v>11019.039752858356</v>
      </c>
      <c r="BI325" s="11">
        <v>754.6166999999997</v>
      </c>
      <c r="BJ325" s="1">
        <v>0</v>
      </c>
      <c r="BK325" s="1">
        <v>2361.5160794273452</v>
      </c>
    </row>
    <row r="326" spans="1:63">
      <c r="A326" s="8">
        <v>40138</v>
      </c>
      <c r="B326" s="7" t="s">
        <v>382</v>
      </c>
      <c r="C326" s="1">
        <v>22.189267141666669</v>
      </c>
      <c r="D326" s="1">
        <f>1*C326-19.06222222</f>
        <v>3.1270449216666698</v>
      </c>
      <c r="E326" s="1">
        <f>-9018.7*D326^3 + 50694*D326^2 + 41936*D326-0.0000001</f>
        <v>351072.92531971046</v>
      </c>
      <c r="F326" s="1">
        <f>C326-C327</f>
        <v>2.4170541666670431E-3</v>
      </c>
      <c r="G326" s="1">
        <f>-2254.7*D326^4 + 16898*D326^3 + 20968*D326^2 + 0.8449*D326-0.0000003</f>
        <v>506147.06695607281</v>
      </c>
      <c r="H326" s="1">
        <f>G326-G325</f>
        <v>-330.09624706272734</v>
      </c>
      <c r="I326" s="1">
        <v>1015.1625000000001</v>
      </c>
      <c r="J326" s="9">
        <v>1.2999999999999999E-3</v>
      </c>
      <c r="K326" s="1">
        <v>1.1679999999999999</v>
      </c>
      <c r="L326" s="9">
        <v>2453000</v>
      </c>
      <c r="M326" s="1">
        <v>3.4375</v>
      </c>
      <c r="N326" s="1">
        <v>14.824490967302532</v>
      </c>
      <c r="O326" s="10">
        <v>15.483333333333334</v>
      </c>
      <c r="P326" s="1">
        <f>AVERAGE(Q326:Q327)</f>
        <v>20.938624999999998</v>
      </c>
      <c r="Q326" s="1">
        <f>1.158*O326+2.676</f>
        <v>20.605699999999999</v>
      </c>
      <c r="R326" s="1">
        <f>EXP(2.3026*(((7.5*P326)/(P326+237.3)+0.7858)))</f>
        <v>24.770087052328591</v>
      </c>
      <c r="S326" s="1">
        <f>((0.622/I326)*J326*K326*L326*M326*(N326-R326))</f>
        <v>-78.021102999302769</v>
      </c>
      <c r="T326" s="1">
        <f>IF(S326&lt;0,S326,0)</f>
        <v>-78.021102999302769</v>
      </c>
      <c r="U326" s="9">
        <v>2258000</v>
      </c>
      <c r="V326" s="1">
        <f>(-T326)*E326/U326</f>
        <v>12.130689489209768</v>
      </c>
      <c r="W326" s="1">
        <f>V326*3600*24/1000</f>
        <v>1048.091571867724</v>
      </c>
      <c r="X326" s="1">
        <v>0</v>
      </c>
      <c r="Y326" s="1">
        <f>X326*E326</f>
        <v>0</v>
      </c>
      <c r="Z326" s="1">
        <v>8114000</v>
      </c>
      <c r="AA326" s="1">
        <v>0.1</v>
      </c>
      <c r="AB326" s="1">
        <v>9.1999999999999993</v>
      </c>
      <c r="AC326" s="1">
        <v>0.53013666666666759</v>
      </c>
      <c r="AD326" s="1">
        <v>1.161</v>
      </c>
      <c r="AE326" s="1">
        <v>1.013E-3</v>
      </c>
      <c r="AF326" s="1">
        <v>1.7591416492715739</v>
      </c>
      <c r="AG326" s="1">
        <v>1.4820768395113011</v>
      </c>
      <c r="AH326" s="1">
        <v>999.05437154889853</v>
      </c>
      <c r="AI326" s="1">
        <v>2.4500000000000002</v>
      </c>
      <c r="AJ326" s="1">
        <v>28.356481481481481</v>
      </c>
      <c r="AK326" s="1">
        <v>6.7000000000000004E-2</v>
      </c>
      <c r="AL326" s="1">
        <v>200</v>
      </c>
      <c r="AM326" s="1">
        <v>30</v>
      </c>
      <c r="AN326" s="1">
        <f>((AA326*(AB326-AC326))/((AA326+(AK326*(1+(AL326/AM326))))*AH326*AI326))</f>
        <v>5.7719758978456016E-4</v>
      </c>
      <c r="AO326" s="1">
        <f>((86400*AD326*AE326*(AF326-AG326))/AM326)/((AA326+(AK326*(1+(AL326/AM326))))*AH326*AI326)</f>
        <v>6.2478095037534723E-4</v>
      </c>
      <c r="AP326" s="1">
        <f>AN326+AO326</f>
        <v>1.2019785401599075E-3</v>
      </c>
      <c r="AQ326" s="1">
        <f>AP326*Z326</f>
        <v>9752.8538748574902</v>
      </c>
      <c r="AR326" s="1">
        <v>388000</v>
      </c>
      <c r="AS326" s="1">
        <v>100</v>
      </c>
      <c r="AT326" s="1">
        <v>5</v>
      </c>
      <c r="AU326" s="1">
        <f>((AA326*(AB326-AC326))/((AA326+(AK326*(1+(AS326/AT326))))*AH326*AI326))</f>
        <v>2.3504108887267757E-4</v>
      </c>
      <c r="AV326" s="1">
        <f>((86400*AD326*AE326*(AF326-AG326))/AT326)/((AA326+(AK326*(1+(AS326/AT326))))*AH326*AI326)</f>
        <v>1.5265052815408285E-3</v>
      </c>
      <c r="AW326" s="1">
        <f>AU326+AV326</f>
        <v>1.761546370413506E-3</v>
      </c>
      <c r="AX326" s="1">
        <f>AW326*AR326</f>
        <v>683.47999172044035</v>
      </c>
      <c r="AY326" s="1">
        <v>392000</v>
      </c>
      <c r="AZ326" s="1">
        <v>0</v>
      </c>
      <c r="BA326" s="1">
        <v>0.1</v>
      </c>
      <c r="BB326" s="1">
        <f>AY326*AZ326*BA326</f>
        <v>0</v>
      </c>
      <c r="BC326" s="1">
        <v>30000</v>
      </c>
      <c r="BD326" s="1">
        <f>BC326*W326/E326</f>
        <v>89.561868456241257</v>
      </c>
      <c r="BE326" s="1">
        <f>9325000-E326</f>
        <v>8973927.0746802893</v>
      </c>
      <c r="BF326" s="1">
        <f>AZ326*BE326</f>
        <v>0</v>
      </c>
      <c r="BG326" s="1">
        <f>AVERAGE(BF324:BF326)</f>
        <v>12564.213086843964</v>
      </c>
      <c r="BH326" s="1">
        <f>IF((BD326+BB326+AX326+AQ326)&lt;BG326,BD326+BB326+AX326+AQ326,BG326)</f>
        <v>10525.895735034172</v>
      </c>
      <c r="BI326" s="11">
        <v>599.40720000000033</v>
      </c>
      <c r="BJ326" s="1">
        <v>2059.6526784085754</v>
      </c>
      <c r="BK326" s="1">
        <v>2178.2408032135722</v>
      </c>
    </row>
    <row r="327" spans="1:63">
      <c r="A327" s="8">
        <v>40139</v>
      </c>
      <c r="B327" s="7" t="s">
        <v>383</v>
      </c>
      <c r="C327" s="1">
        <v>22.186850087500002</v>
      </c>
      <c r="D327" s="1">
        <f>1*C327-19.06222222</f>
        <v>3.1246278675000028</v>
      </c>
      <c r="E327" s="1">
        <f>-9018.7*D327^3 + 50694*D327^2 + 41936*D327-0.0000001</f>
        <v>350844.5206938237</v>
      </c>
      <c r="F327" s="1">
        <f>C327-C328</f>
        <v>1.4752708333354292E-3</v>
      </c>
      <c r="G327" s="1">
        <f>-2254.7*D327^4 + 16898*D327^3 + 20968*D327^2 + 0.8449*D327-0.0000003</f>
        <v>505298.78597258817</v>
      </c>
      <c r="H327" s="1">
        <f>G327-G326</f>
        <v>-848.28098348464118</v>
      </c>
      <c r="I327" s="1">
        <v>1014.7125</v>
      </c>
      <c r="J327" s="9">
        <v>1.2999999999999999E-3</v>
      </c>
      <c r="K327" s="1">
        <v>1.1679999999999999</v>
      </c>
      <c r="L327" s="9">
        <v>2453000</v>
      </c>
      <c r="M327" s="1">
        <v>3.5833333333333335</v>
      </c>
      <c r="N327" s="1">
        <v>15.882204267927014</v>
      </c>
      <c r="O327" s="10">
        <v>16.058333333333334</v>
      </c>
      <c r="P327" s="1">
        <f>AVERAGE(Q327:Q328)</f>
        <v>20.446475</v>
      </c>
      <c r="Q327" s="1">
        <f>1.158*O327+2.676</f>
        <v>21.271549999999998</v>
      </c>
      <c r="R327" s="1">
        <f>EXP(2.3026*(((7.5*P327)/(P327+237.3)+0.7858)))</f>
        <v>24.0307791246215</v>
      </c>
      <c r="S327" s="1">
        <f>((0.622/I327)*J327*K327*L327*M327*(N327-R327))</f>
        <v>-66.665322849978452</v>
      </c>
      <c r="T327" s="1">
        <f>IF(S327&lt;0,S327,0)</f>
        <v>-66.665322849978452</v>
      </c>
      <c r="U327" s="9">
        <v>2258000</v>
      </c>
      <c r="V327" s="1">
        <f>(-T327)*E327/U327</f>
        <v>10.358353960230161</v>
      </c>
      <c r="W327" s="1">
        <f>V327*3600*24/1000</f>
        <v>894.96178216388591</v>
      </c>
      <c r="X327" s="1">
        <v>5.0000000000000001E-3</v>
      </c>
      <c r="Y327" s="1">
        <f>X327*E327</f>
        <v>1754.2226034691184</v>
      </c>
      <c r="Z327" s="1">
        <v>8114000</v>
      </c>
      <c r="AA327" s="1">
        <v>0.1</v>
      </c>
      <c r="AB327" s="1">
        <v>22</v>
      </c>
      <c r="AC327" s="1">
        <v>0.7834300000000004</v>
      </c>
      <c r="AD327" s="1">
        <v>1.161</v>
      </c>
      <c r="AE327" s="1">
        <v>1.013E-3</v>
      </c>
      <c r="AF327" s="1">
        <v>1.8250725887995345</v>
      </c>
      <c r="AG327" s="1">
        <v>1.5878131522555949</v>
      </c>
      <c r="AH327" s="1">
        <v>998.9625840069582</v>
      </c>
      <c r="AI327" s="1">
        <v>2.4500000000000002</v>
      </c>
      <c r="AJ327" s="1">
        <v>28.356481481481481</v>
      </c>
      <c r="AK327" s="1">
        <v>6.7000000000000004E-2</v>
      </c>
      <c r="AL327" s="1">
        <v>200</v>
      </c>
      <c r="AM327" s="1">
        <v>30</v>
      </c>
      <c r="AN327" s="1">
        <f>((AA327*(AB327-AC327))/((AA327+(AK327*(1+(AL327/AM327))))*AH327*AI327))</f>
        <v>1.4126264519082627E-3</v>
      </c>
      <c r="AO327" s="1">
        <f>((86400*AD327*AE327*(AF327-AG327))/AM327)/((AA327+(AK327*(1+(AL327/AM327))))*AH327*AI327)</f>
        <v>5.3506902103539575E-4</v>
      </c>
      <c r="AP327" s="1">
        <f>AN327+AO327</f>
        <v>1.9476954729436583E-3</v>
      </c>
      <c r="AQ327" s="1">
        <f>AP327*Z327</f>
        <v>15803.601067464844</v>
      </c>
      <c r="AR327" s="1">
        <v>388000</v>
      </c>
      <c r="AS327" s="1">
        <v>100</v>
      </c>
      <c r="AT327" s="1">
        <v>5</v>
      </c>
      <c r="AU327" s="1">
        <f>((AA327*(AB327-AC327))/((AA327+(AK327*(1+(AS327/AT327))))*AH327*AI327))</f>
        <v>5.7523673920882807E-4</v>
      </c>
      <c r="AV327" s="1">
        <f>((86400*AD327*AE327*(AF327-AG327))/AT327)/((AA327+(AK327*(1+(AS327/AT327))))*AH327*AI327)</f>
        <v>1.3073152856352536E-3</v>
      </c>
      <c r="AW327" s="1">
        <f>AU327+AV327</f>
        <v>1.8825520248440817E-3</v>
      </c>
      <c r="AX327" s="1">
        <f>AW327*AR327</f>
        <v>730.43018563950363</v>
      </c>
      <c r="AY327" s="1">
        <v>392000</v>
      </c>
      <c r="AZ327" s="1">
        <v>5.0000000000000001E-3</v>
      </c>
      <c r="BA327" s="1">
        <v>0.1</v>
      </c>
      <c r="BB327" s="1">
        <f>AY327*AZ327*BA327</f>
        <v>196</v>
      </c>
      <c r="BC327" s="1">
        <v>30000</v>
      </c>
      <c r="BD327" s="1">
        <f>BC327*W327/E327</f>
        <v>76.526358205112558</v>
      </c>
      <c r="BE327" s="1">
        <f>9325000-E327</f>
        <v>8974155.4793061763</v>
      </c>
      <c r="BF327" s="1">
        <f>AZ327*BE327</f>
        <v>44870.777396530881</v>
      </c>
      <c r="BG327" s="1">
        <f>AVERAGE(BF325:BF327)</f>
        <v>14956.925798843627</v>
      </c>
      <c r="BH327" s="1">
        <f>IF((BD327+BB327+AX327+AQ327)&lt;BG327,BD327+BB327+AX327+AQ327,BG327)</f>
        <v>14956.925798843627</v>
      </c>
      <c r="BI327" s="11">
        <v>14657.172300000004</v>
      </c>
      <c r="BJ327" s="1">
        <v>18542.954908003452</v>
      </c>
      <c r="BK327" s="1">
        <v>2178.2408032135722</v>
      </c>
    </row>
    <row r="328" spans="1:63">
      <c r="A328" s="8">
        <v>40140</v>
      </c>
      <c r="B328" s="7" t="s">
        <v>384</v>
      </c>
      <c r="C328" s="1">
        <v>22.185374816666666</v>
      </c>
      <c r="D328" s="1">
        <f>1*C328-19.06222222</f>
        <v>3.1231525966666673</v>
      </c>
      <c r="E328" s="1">
        <f>-9018.7*D328^3 + 50694*D328^2 + 41936*D328-0.0000001</f>
        <v>350704.9174664201</v>
      </c>
      <c r="F328" s="1">
        <f>C328-C329</f>
        <v>-2.4175416666594174E-4</v>
      </c>
      <c r="G328" s="1">
        <f>-2254.7*D328^4 + 16898*D328^3 + 20968*D328^2 + 0.8449*D328-0.0000003</f>
        <v>504781.3014932744</v>
      </c>
      <c r="H328" s="1">
        <f>G328-G327</f>
        <v>-517.4844793137745</v>
      </c>
      <c r="I328" s="1">
        <v>1019.3583333333332</v>
      </c>
      <c r="J328" s="9">
        <v>1.2999999999999999E-3</v>
      </c>
      <c r="K328" s="1">
        <v>1.1679999999999999</v>
      </c>
      <c r="L328" s="9">
        <v>2453000</v>
      </c>
      <c r="M328" s="1">
        <v>2.2124999999999999</v>
      </c>
      <c r="N328" s="1">
        <v>13.54244994140314</v>
      </c>
      <c r="O328" s="10">
        <v>14.633333333333333</v>
      </c>
      <c r="P328" s="1">
        <f>AVERAGE(Q328:Q329)</f>
        <v>21.295674999999999</v>
      </c>
      <c r="Q328" s="1">
        <f>1.158*O328+2.676</f>
        <v>19.621400000000001</v>
      </c>
      <c r="R328" s="1">
        <f>EXP(2.3026*(((7.5*P328)/(P328+237.3)+0.7858)))</f>
        <v>25.318816460376013</v>
      </c>
      <c r="S328" s="1">
        <f>((0.622/I328)*J328*K328*L328*M328*(N328-R328))</f>
        <v>-59.216378481859572</v>
      </c>
      <c r="T328" s="1">
        <f>IF(S328&lt;0,S328,0)</f>
        <v>-59.216378481859572</v>
      </c>
      <c r="U328" s="9">
        <v>2258000</v>
      </c>
      <c r="V328" s="1">
        <f>(-T328)*E328/U328</f>
        <v>9.1972874792474997</v>
      </c>
      <c r="W328" s="1">
        <f>V328*3600*24/1000</f>
        <v>794.6456382069839</v>
      </c>
      <c r="X328" s="1">
        <v>0</v>
      </c>
      <c r="Y328" s="1">
        <f>X328*E328</f>
        <v>0</v>
      </c>
      <c r="Z328" s="1">
        <v>8114000</v>
      </c>
      <c r="AA328" s="1">
        <v>0.1</v>
      </c>
      <c r="AB328" s="1">
        <v>22.7</v>
      </c>
      <c r="AC328" s="1">
        <v>-6.8033333333333931E-2</v>
      </c>
      <c r="AD328" s="1">
        <v>1.161</v>
      </c>
      <c r="AE328" s="1">
        <v>1.013E-3</v>
      </c>
      <c r="AF328" s="1">
        <v>1.6655036194456583</v>
      </c>
      <c r="AG328" s="1">
        <v>1.3539156506410333</v>
      </c>
      <c r="AH328" s="1">
        <v>999.1829860948294</v>
      </c>
      <c r="AI328" s="1">
        <v>2.4500000000000002</v>
      </c>
      <c r="AJ328" s="1">
        <v>28.356481481481481</v>
      </c>
      <c r="AK328" s="1">
        <v>6.7000000000000004E-2</v>
      </c>
      <c r="AL328" s="1">
        <v>200</v>
      </c>
      <c r="AM328" s="1">
        <v>30</v>
      </c>
      <c r="AN328" s="1">
        <f>((AA328*(AB328-AC328))/((AA328+(AK328*(1+(AL328/AM328))))*AH328*AI328))</f>
        <v>1.5155904849970341E-3</v>
      </c>
      <c r="AO328" s="1">
        <f>((86400*AD328*AE328*(AF328-AG328))/AM328)/((AA328+(AK328*(1+(AL328/AM328))))*AH328*AI328)</f>
        <v>7.0254020722906115E-4</v>
      </c>
      <c r="AP328" s="1">
        <f>AN328+AO328</f>
        <v>2.2181306922260955E-3</v>
      </c>
      <c r="AQ328" s="1">
        <f>AP328*Z328</f>
        <v>17997.912436722538</v>
      </c>
      <c r="AR328" s="1">
        <v>388000</v>
      </c>
      <c r="AS328" s="1">
        <v>100</v>
      </c>
      <c r="AT328" s="1">
        <v>5</v>
      </c>
      <c r="AU328" s="1">
        <f>((AA328*(AB328-AC328))/((AA328+(AK328*(1+(AS328/AT328))))*AH328*AI328))</f>
        <v>6.1716480488377336E-4</v>
      </c>
      <c r="AV328" s="1">
        <f>((86400*AD328*AE328*(AF328-AG328))/AT328)/((AA328+(AK328*(1+(AS328/AT328))))*AH328*AI328)</f>
        <v>1.7164917339199755E-3</v>
      </c>
      <c r="AW328" s="1">
        <f>AU328+AV328</f>
        <v>2.3336565388037489E-3</v>
      </c>
      <c r="AX328" s="1">
        <f>AW328*AR328</f>
        <v>905.45873705585461</v>
      </c>
      <c r="AY328" s="1">
        <v>392000</v>
      </c>
      <c r="AZ328" s="1">
        <v>0</v>
      </c>
      <c r="BA328" s="1">
        <v>0.1</v>
      </c>
      <c r="BB328" s="1">
        <f>AY328*AZ328*BA328</f>
        <v>0</v>
      </c>
      <c r="BC328" s="1">
        <v>30000</v>
      </c>
      <c r="BD328" s="1">
        <f>BC328*W328/E328</f>
        <v>67.975577070407425</v>
      </c>
      <c r="BE328" s="1">
        <f>9325000-E328</f>
        <v>8974295.0825335793</v>
      </c>
      <c r="BF328" s="1">
        <f>AZ328*BE328</f>
        <v>0</v>
      </c>
      <c r="BG328" s="1">
        <f>AVERAGE(BF326:BF328)</f>
        <v>14956.925798843627</v>
      </c>
      <c r="BH328" s="1">
        <f>IF((BD328+BB328+AX328+AQ328)&lt;BG328,BD328+BB328+AX328+AQ328,BG328)</f>
        <v>14956.925798843627</v>
      </c>
      <c r="BI328" s="11">
        <v>1103.948999999998</v>
      </c>
      <c r="BJ328" s="1">
        <v>3005.0286443203613</v>
      </c>
      <c r="BK328" s="1">
        <v>2178.2408032135722</v>
      </c>
    </row>
    <row r="329" spans="1:63">
      <c r="A329" s="8">
        <v>40141</v>
      </c>
      <c r="B329" s="7" t="s">
        <v>385</v>
      </c>
      <c r="C329" s="1">
        <v>22.185616570833332</v>
      </c>
      <c r="D329" s="1">
        <f>1*C329-19.06222222</f>
        <v>3.1233943508333333</v>
      </c>
      <c r="E329" s="1">
        <f>-9018.7*D329^3 + 50694*D329^2 + 41936*D329-0.0000001</f>
        <v>350727.80447849835</v>
      </c>
      <c r="F329" s="1">
        <f>C329-C330</f>
        <v>9.0214226190354907E-4</v>
      </c>
      <c r="G329" s="1">
        <f>-2254.7*D329^4 + 16898*D329^3 + 20968*D329^2 + 0.8449*D329-0.0000003</f>
        <v>504866.08810264221</v>
      </c>
      <c r="H329" s="1">
        <f>G329-G328</f>
        <v>84.786609367816709</v>
      </c>
      <c r="I329" s="1">
        <v>1016.4499999999998</v>
      </c>
      <c r="J329" s="9">
        <v>1.2999999999999999E-3</v>
      </c>
      <c r="K329" s="1">
        <v>1.1679999999999999</v>
      </c>
      <c r="L329" s="9">
        <v>2453000</v>
      </c>
      <c r="M329" s="1">
        <v>3.7208333333333337</v>
      </c>
      <c r="N329" s="1">
        <v>15.228014533200547</v>
      </c>
      <c r="O329" s="10">
        <v>17.524999999999999</v>
      </c>
      <c r="P329" s="1">
        <f>AVERAGE(Q329:Q330)</f>
        <v>20.73115</v>
      </c>
      <c r="Q329" s="1">
        <f>1.158*O329+2.676</f>
        <v>22.969949999999997</v>
      </c>
      <c r="R329" s="1">
        <f>EXP(2.3026*(((7.5*P329)/(P329+237.3)+0.7858)))</f>
        <v>24.456029225166457</v>
      </c>
      <c r="S329" s="1">
        <f>((0.622/I329)*J329*K329*L329*M329*(N329-R329))</f>
        <v>-78.259415915849104</v>
      </c>
      <c r="T329" s="1">
        <f>IF(S329&lt;0,S329,0)</f>
        <v>-78.259415915849104</v>
      </c>
      <c r="U329" s="9">
        <v>2258000</v>
      </c>
      <c r="V329" s="1">
        <f>(-T329)*E329/U329</f>
        <v>12.155780834338088</v>
      </c>
      <c r="W329" s="1">
        <f>V329*3600*24/1000</f>
        <v>1050.2594640868108</v>
      </c>
      <c r="X329" s="1">
        <v>0</v>
      </c>
      <c r="Y329" s="1">
        <f>X329*E329</f>
        <v>0</v>
      </c>
      <c r="Z329" s="1">
        <v>8114000</v>
      </c>
      <c r="AA329" s="1">
        <v>0.1</v>
      </c>
      <c r="AB329" s="1">
        <v>31.5</v>
      </c>
      <c r="AC329" s="1">
        <v>0.80383999999999989</v>
      </c>
      <c r="AD329" s="1">
        <v>1.161</v>
      </c>
      <c r="AE329" s="1">
        <v>1.013E-3</v>
      </c>
      <c r="AF329" s="1">
        <v>2.0031453120162572</v>
      </c>
      <c r="AG329" s="1">
        <v>1.5223904371323556</v>
      </c>
      <c r="AH329" s="1">
        <v>998.7113689729257</v>
      </c>
      <c r="AI329" s="1">
        <v>2.4500000000000002</v>
      </c>
      <c r="AJ329" s="1">
        <v>28.356481481481481</v>
      </c>
      <c r="AK329" s="1">
        <v>6.7000000000000004E-2</v>
      </c>
      <c r="AL329" s="1">
        <v>200</v>
      </c>
      <c r="AM329" s="1">
        <v>30</v>
      </c>
      <c r="AN329" s="1">
        <f>((AA329*(AB329-AC329))/((AA329+(AK329*(1+(AL329/AM329))))*AH329*AI329))</f>
        <v>2.0443038098024637E-3</v>
      </c>
      <c r="AO329" s="1">
        <f>((86400*AD329*AE329*(AF329-AG329))/AM329)/((AA329+(AK329*(1+(AL329/AM329))))*AH329*AI329)</f>
        <v>1.0844742329454839E-3</v>
      </c>
      <c r="AP329" s="1">
        <f>AN329+AO329</f>
        <v>3.1287780427479476E-3</v>
      </c>
      <c r="AQ329" s="1">
        <f>AP329*Z329</f>
        <v>25386.905038856847</v>
      </c>
      <c r="AR329" s="1">
        <v>388000</v>
      </c>
      <c r="AS329" s="1">
        <v>100</v>
      </c>
      <c r="AT329" s="1">
        <v>5</v>
      </c>
      <c r="AU329" s="1">
        <f>((AA329*(AB329-AC329))/((AA329+(AK329*(1+(AS329/AT329))))*AH329*AI329))</f>
        <v>8.3246257771429661E-4</v>
      </c>
      <c r="AV329" s="1">
        <f>((86400*AD329*AE329*(AF329-AG329))/AT329)/((AA329+(AK329*(1+(AS329/AT329))))*AH329*AI329)</f>
        <v>2.6496576812908234E-3</v>
      </c>
      <c r="AW329" s="1">
        <f>AU329+AV329</f>
        <v>3.4821202590051199E-3</v>
      </c>
      <c r="AX329" s="1">
        <f>AW329*AR329</f>
        <v>1351.0626604939864</v>
      </c>
      <c r="AY329" s="1">
        <v>392000</v>
      </c>
      <c r="AZ329" s="1">
        <v>0</v>
      </c>
      <c r="BA329" s="1">
        <v>0.1</v>
      </c>
      <c r="BB329" s="1">
        <f>AY329*AZ329*BA329</f>
        <v>0</v>
      </c>
      <c r="BC329" s="1">
        <v>30000</v>
      </c>
      <c r="BD329" s="1">
        <f>BC329*W329/E329</f>
        <v>89.835432264783364</v>
      </c>
      <c r="BE329" s="1">
        <f>9325000-E329</f>
        <v>8974272.1955215018</v>
      </c>
      <c r="BF329" s="1">
        <f>AZ329*BE329</f>
        <v>0</v>
      </c>
      <c r="BG329" s="1">
        <f>AVERAGE(BF327:BF329)</f>
        <v>14956.925798843627</v>
      </c>
      <c r="BH329" s="1">
        <f>IF((BD329+BB329+AX329+AQ329)&lt;BG329,BD329+BB329+AX329+AQ329,BG329)</f>
        <v>14956.925798843627</v>
      </c>
      <c r="BI329" s="11">
        <v>730.14300000000082</v>
      </c>
      <c r="BJ329" s="1">
        <v>1764.1127642883741</v>
      </c>
      <c r="BK329" s="1">
        <v>2169.0158377430007</v>
      </c>
    </row>
    <row r="330" spans="1:63">
      <c r="A330" s="8">
        <v>40142</v>
      </c>
      <c r="B330" s="7" t="s">
        <v>386</v>
      </c>
      <c r="C330" s="1">
        <v>22.184714428571429</v>
      </c>
      <c r="D330" s="1">
        <f>1*C330-19.06222222</f>
        <v>3.1224922085714297</v>
      </c>
      <c r="E330" s="1">
        <f>-9018.7*D330^3 + 50694*D330^2 + 41936*D330-0.0000001</f>
        <v>350642.37799068214</v>
      </c>
      <c r="F330" s="1">
        <f>C330-C331</f>
        <v>1.0952440476188485E-3</v>
      </c>
      <c r="G330" s="1">
        <f>-2254.7*D330^4 + 16898*D330^3 + 20968*D330^2 + 0.8449*D330-0.0000003</f>
        <v>504549.7222425511</v>
      </c>
      <c r="H330" s="1">
        <f>G330-G329</f>
        <v>-316.36586009111488</v>
      </c>
      <c r="I330" s="1">
        <v>1017.1625</v>
      </c>
      <c r="J330" s="9">
        <v>1.2999999999999999E-3</v>
      </c>
      <c r="K330" s="1">
        <v>1.1679999999999999</v>
      </c>
      <c r="L330" s="9">
        <v>2453000</v>
      </c>
      <c r="M330" s="1">
        <v>3.4958333333333336</v>
      </c>
      <c r="N330" s="1">
        <v>11.43579378030595</v>
      </c>
      <c r="O330" s="10">
        <v>13.658333333333333</v>
      </c>
      <c r="P330" s="1">
        <f>AVERAGE(Q330:Q331)</f>
        <v>19.261937499999995</v>
      </c>
      <c r="Q330" s="1">
        <f>1.158*O330+2.676</f>
        <v>18.492349999999998</v>
      </c>
      <c r="R330" s="1">
        <f>EXP(2.3026*(((7.5*P330)/(P330+237.3)+0.7858)))</f>
        <v>22.329927442467714</v>
      </c>
      <c r="S330" s="1">
        <f>((0.622/I330)*J330*K330*L330*M330*(N330-R330))</f>
        <v>-86.74155551097742</v>
      </c>
      <c r="T330" s="1">
        <f>IF(S330&lt;0,S330,0)</f>
        <v>-86.74155551097742</v>
      </c>
      <c r="U330" s="9">
        <v>2258000</v>
      </c>
      <c r="V330" s="1">
        <f>(-T330)*E330/U330</f>
        <v>13.470002344986661</v>
      </c>
      <c r="W330" s="1">
        <f>V330*3600*24/1000</f>
        <v>1163.8082026068475</v>
      </c>
      <c r="X330" s="1">
        <v>0</v>
      </c>
      <c r="Y330" s="1">
        <f>X330*E330</f>
        <v>0</v>
      </c>
      <c r="Z330" s="1">
        <v>8114000</v>
      </c>
      <c r="AA330" s="1">
        <v>0.1</v>
      </c>
      <c r="AB330" s="1">
        <v>24.4</v>
      </c>
      <c r="AC330" s="1">
        <v>-0.90955333333333366</v>
      </c>
      <c r="AD330" s="1">
        <v>1.161</v>
      </c>
      <c r="AE330" s="1">
        <v>1.013E-3</v>
      </c>
      <c r="AF330" s="1">
        <v>1.5635032159895763</v>
      </c>
      <c r="AG330" s="1">
        <v>1.1433117266923776</v>
      </c>
      <c r="AH330" s="1">
        <v>999.31992415917864</v>
      </c>
      <c r="AI330" s="1">
        <v>2.4500000000000002</v>
      </c>
      <c r="AJ330" s="1">
        <v>28.356481481481481</v>
      </c>
      <c r="AK330" s="1">
        <v>6.7000000000000004E-2</v>
      </c>
      <c r="AL330" s="1">
        <v>200</v>
      </c>
      <c r="AM330" s="1">
        <v>30</v>
      </c>
      <c r="AN330" s="1">
        <f>((AA330*(AB330-AC330))/((AA330+(AK330*(1+(AL330/AM330))))*AH330*AI330))</f>
        <v>1.6845399547369985E-3</v>
      </c>
      <c r="AO330" s="1">
        <f>((86400*AD330*AE330*(AF330-AG330))/AM330)/((AA330+(AK330*(1+(AL330/AM330))))*AH330*AI330)</f>
        <v>9.4727972096706641E-4</v>
      </c>
      <c r="AP330" s="1">
        <f>AN330+AO330</f>
        <v>2.6318196757040648E-3</v>
      </c>
      <c r="AQ330" s="1">
        <f>AP330*Z330</f>
        <v>21354.584848662784</v>
      </c>
      <c r="AR330" s="1">
        <v>388000</v>
      </c>
      <c r="AS330" s="1">
        <v>100</v>
      </c>
      <c r="AT330" s="1">
        <v>5</v>
      </c>
      <c r="AU330" s="1">
        <f>((AA330*(AB330-AC330))/((AA330+(AK330*(1+(AS330/AT330))))*AH330*AI330))</f>
        <v>6.859628526146458E-4</v>
      </c>
      <c r="AV330" s="1">
        <f>((86400*AD330*AE330*(AF330-AG330))/AT330)/((AA330+(AK330*(1+(AS330/AT330))))*AH330*AI330)</f>
        <v>2.3144551643004231E-3</v>
      </c>
      <c r="AW330" s="1">
        <f>AU330+AV330</f>
        <v>3.0004180169150687E-3</v>
      </c>
      <c r="AX330" s="1">
        <f>AW330*AR330</f>
        <v>1164.1621905630466</v>
      </c>
      <c r="AY330" s="1">
        <v>392000</v>
      </c>
      <c r="AZ330" s="1">
        <v>0</v>
      </c>
      <c r="BA330" s="1">
        <v>0.1</v>
      </c>
      <c r="BB330" s="1">
        <f>AY330*AZ330*BA330</f>
        <v>0</v>
      </c>
      <c r="BC330" s="1">
        <v>30000</v>
      </c>
      <c r="BD330" s="1">
        <f>BC330*W330/E330</f>
        <v>99.572237327038749</v>
      </c>
      <c r="BE330" s="1">
        <f>9325000-E330</f>
        <v>8974357.6220093183</v>
      </c>
      <c r="BF330" s="1">
        <f>AZ330*BE330</f>
        <v>0</v>
      </c>
      <c r="BG330" s="1">
        <f>AVERAGE(BF328:BF330)</f>
        <v>0</v>
      </c>
      <c r="BH330" s="1">
        <f>IF((BD330+BB330+AX330+AQ330)&lt;BG330,BD330+BB330+AX330+AQ330,BG330)</f>
        <v>0</v>
      </c>
      <c r="BI330" s="11">
        <v>664.88399999999933</v>
      </c>
      <c r="BJ330" s="1">
        <v>1986.4574952272671</v>
      </c>
      <c r="BK330" s="1">
        <v>2169.0158377430007</v>
      </c>
    </row>
    <row r="331" spans="1:63">
      <c r="A331" s="8">
        <v>40143</v>
      </c>
      <c r="B331" s="7" t="s">
        <v>387</v>
      </c>
      <c r="C331" s="1">
        <v>22.18361918452381</v>
      </c>
      <c r="D331" s="1">
        <f>1*C331-19.06222222</f>
        <v>3.1213969645238109</v>
      </c>
      <c r="E331" s="1">
        <f>-9018.7*D331^3 + 50694*D331^2 + 41936*D331-0.0000001</f>
        <v>350538.59221763519</v>
      </c>
      <c r="F331" s="1">
        <f>C331-C332</f>
        <v>6.2498809523603427E-4</v>
      </c>
      <c r="G331" s="1">
        <f>-2254.7*D331^4 + 16898*D331^3 + 20968*D331^2 + 0.8449*D331-0.0000003</f>
        <v>504165.74250044714</v>
      </c>
      <c r="H331" s="1">
        <f>G331-G330</f>
        <v>-383.97974210395478</v>
      </c>
      <c r="I331" s="1">
        <v>1012.7624999999996</v>
      </c>
      <c r="J331" s="9">
        <v>1.2999999999999999E-3</v>
      </c>
      <c r="K331" s="1">
        <v>1.1679999999999999</v>
      </c>
      <c r="L331" s="9">
        <v>2453000</v>
      </c>
      <c r="M331" s="1">
        <v>5.2541666666666673</v>
      </c>
      <c r="N331" s="1">
        <v>12.044387480018468</v>
      </c>
      <c r="O331" s="10">
        <v>14.987499999999999</v>
      </c>
      <c r="P331" s="1">
        <f>AVERAGE(Q331:Q332)</f>
        <v>19.281237499999996</v>
      </c>
      <c r="Q331" s="1">
        <f>1.158*O331+2.676</f>
        <v>20.031524999999995</v>
      </c>
      <c r="R331" s="1">
        <f>EXP(2.3026*(((7.5*P331)/(P331+237.3)+0.7858)))</f>
        <v>22.35677259807418</v>
      </c>
      <c r="S331" s="1">
        <f>((0.622/I331)*J331*K331*L331*M331*(N331-R331))</f>
        <v>-123.9451348006813</v>
      </c>
      <c r="T331" s="1">
        <f>IF(S331&lt;0,S331,0)</f>
        <v>-123.9451348006813</v>
      </c>
      <c r="U331" s="9">
        <v>2258000</v>
      </c>
      <c r="V331" s="1">
        <f>(-T331)*E331/U331</f>
        <v>19.241608974869731</v>
      </c>
      <c r="W331" s="1">
        <f>V331*3600*24/1000</f>
        <v>1662.4750154287447</v>
      </c>
      <c r="X331" s="1">
        <v>0</v>
      </c>
      <c r="Y331" s="1">
        <f>X331*E331</f>
        <v>0</v>
      </c>
      <c r="Z331" s="1">
        <v>8114000</v>
      </c>
      <c r="AA331" s="1">
        <v>0.1</v>
      </c>
      <c r="AB331" s="1">
        <v>31</v>
      </c>
      <c r="AC331" s="1">
        <v>-0.10728333333333304</v>
      </c>
      <c r="AD331" s="1">
        <v>1.161</v>
      </c>
      <c r="AE331" s="1">
        <v>1.013E-3</v>
      </c>
      <c r="AF331" s="1">
        <v>1.7039743243229715</v>
      </c>
      <c r="AG331" s="1">
        <v>1.2041418558548997</v>
      </c>
      <c r="AH331" s="1">
        <v>999.13043067655371</v>
      </c>
      <c r="AI331" s="1">
        <v>2.4500000000000002</v>
      </c>
      <c r="AJ331" s="1">
        <v>28.356481481481481</v>
      </c>
      <c r="AK331" s="1">
        <v>6.7000000000000004E-2</v>
      </c>
      <c r="AL331" s="1">
        <v>200</v>
      </c>
      <c r="AM331" s="1">
        <v>30</v>
      </c>
      <c r="AN331" s="1">
        <f>((AA331*(AB331-AC331))/((AA331+(AK331*(1+(AL331/AM331))))*AH331*AI331))</f>
        <v>2.0708148952936945E-3</v>
      </c>
      <c r="AO331" s="1">
        <f>((86400*AD331*AE331*(AF331-AG331))/AM331)/((AA331+(AK331*(1+(AL331/AM331))))*AH331*AI331)</f>
        <v>1.127036060949378E-3</v>
      </c>
      <c r="AP331" s="1">
        <f>AN331+AO331</f>
        <v>3.1978509562430725E-3</v>
      </c>
      <c r="AQ331" s="1">
        <f>AP331*Z331</f>
        <v>25947.362658956292</v>
      </c>
      <c r="AR331" s="1">
        <v>388000</v>
      </c>
      <c r="AS331" s="1">
        <v>100</v>
      </c>
      <c r="AT331" s="1">
        <v>5</v>
      </c>
      <c r="AU331" s="1">
        <f>((AA331*(AB331-AC331))/((AA331+(AK331*(1+(AS331/AT331))))*AH331*AI331))</f>
        <v>8.4325817788889453E-4</v>
      </c>
      <c r="AV331" s="1">
        <f>((86400*AD331*AE331*(AF331-AG331))/AT331)/((AA331+(AK331*(1+(AS331/AT331))))*AH331*AI331)</f>
        <v>2.7536474959625815E-3</v>
      </c>
      <c r="AW331" s="1">
        <f>AU331+AV331</f>
        <v>3.596905673851476E-3</v>
      </c>
      <c r="AX331" s="1">
        <f>AW331*AR331</f>
        <v>1395.5994014543726</v>
      </c>
      <c r="AY331" s="1">
        <v>392000</v>
      </c>
      <c r="AZ331" s="1">
        <v>0</v>
      </c>
      <c r="BA331" s="1">
        <v>0.1</v>
      </c>
      <c r="BB331" s="1">
        <f>AY331*AZ331*BA331</f>
        <v>0</v>
      </c>
      <c r="BC331" s="1">
        <v>30000</v>
      </c>
      <c r="BD331" s="1">
        <f>BC331*W331/E331</f>
        <v>142.27891470476791</v>
      </c>
      <c r="BE331" s="1">
        <f>9325000-E331</f>
        <v>8974461.4077823646</v>
      </c>
      <c r="BF331" s="1">
        <f>AZ331*BE331</f>
        <v>0</v>
      </c>
      <c r="BG331" s="1">
        <f>AVERAGE(BF329:BF331)</f>
        <v>0</v>
      </c>
      <c r="BH331" s="1">
        <f>IF((BD331+BB331+AX331+AQ331)&lt;BG331,BD331+BB331+AX331+AQ331,BG331)</f>
        <v>0</v>
      </c>
      <c r="BI331" s="11">
        <v>628.02359999999999</v>
      </c>
      <c r="BJ331" s="1">
        <v>1518.5441644182108</v>
      </c>
      <c r="BK331" s="1">
        <v>2169.0158377430007</v>
      </c>
    </row>
    <row r="332" spans="1:63">
      <c r="A332" s="8">
        <v>40144</v>
      </c>
      <c r="B332" s="7" t="s">
        <v>388</v>
      </c>
      <c r="C332" s="1">
        <v>22.182994196428574</v>
      </c>
      <c r="D332" s="1">
        <f>1*C332-19.06222222</f>
        <v>3.1207719764285748</v>
      </c>
      <c r="E332" s="1">
        <f>-9018.7*D332^3 + 50694*D332^2 + 41936*D332-0.0000001</f>
        <v>350479.33179109439</v>
      </c>
      <c r="F332" s="1">
        <f>C332-C333</f>
        <v>-1.1003273809251368E-4</v>
      </c>
      <c r="G332" s="1">
        <f>-2254.7*D332^4 + 16898*D332^3 + 20968*D332^2 + 0.8449*D332-0.0000003</f>
        <v>503946.67994264705</v>
      </c>
      <c r="H332" s="1">
        <f>G332-G331</f>
        <v>-219.06255780009087</v>
      </c>
      <c r="I332" s="1">
        <v>1013.8041666666668</v>
      </c>
      <c r="J332" s="9">
        <v>1.2999999999999999E-3</v>
      </c>
      <c r="K332" s="1">
        <v>1.1679999999999999</v>
      </c>
      <c r="L332" s="9">
        <v>2453000</v>
      </c>
      <c r="M332" s="1">
        <v>3.1375000000000006</v>
      </c>
      <c r="N332" s="1">
        <v>11.663063978781729</v>
      </c>
      <c r="O332" s="10">
        <v>13.691666666666665</v>
      </c>
      <c r="P332" s="1">
        <f>AVERAGE(Q332:Q333)</f>
        <v>19.4645875</v>
      </c>
      <c r="Q332" s="1">
        <f>1.158*O332+2.676</f>
        <v>18.530949999999997</v>
      </c>
      <c r="R332" s="1">
        <f>EXP(2.3026*(((7.5*P332)/(P332+237.3)+0.7858)))</f>
        <v>22.613212994499595</v>
      </c>
      <c r="S332" s="1">
        <f>((0.622/I332)*J332*K332*L332*M332*(N332-R332))</f>
        <v>-78.509790776537884</v>
      </c>
      <c r="T332" s="1">
        <f>IF(S332&lt;0,S332,0)</f>
        <v>-78.509790776537884</v>
      </c>
      <c r="U332" s="9">
        <v>2258000</v>
      </c>
      <c r="V332" s="1">
        <f>(-T332)*E332/U332</f>
        <v>12.186031448370072</v>
      </c>
      <c r="W332" s="1">
        <f>V332*3600*24/1000</f>
        <v>1052.8731171391742</v>
      </c>
      <c r="X332" s="1">
        <v>0</v>
      </c>
      <c r="Y332" s="1">
        <f>X332*E332</f>
        <v>0</v>
      </c>
      <c r="Z332" s="1">
        <v>8114000</v>
      </c>
      <c r="AA332" s="1">
        <v>0.1</v>
      </c>
      <c r="AB332" s="1">
        <v>9.6</v>
      </c>
      <c r="AC332" s="1">
        <v>-0.64003666666666736</v>
      </c>
      <c r="AD332" s="1">
        <v>1.161</v>
      </c>
      <c r="AE332" s="1">
        <v>1.013E-3</v>
      </c>
      <c r="AF332" s="1">
        <v>1.5668977307191596</v>
      </c>
      <c r="AG332" s="1">
        <v>1.1660330612768415</v>
      </c>
      <c r="AH332" s="1">
        <v>999.31543207488073</v>
      </c>
      <c r="AI332" s="1">
        <v>2.4500000000000002</v>
      </c>
      <c r="AJ332" s="1">
        <v>28.356481481481481</v>
      </c>
      <c r="AK332" s="1">
        <v>6.7000000000000004E-2</v>
      </c>
      <c r="AL332" s="1">
        <v>200</v>
      </c>
      <c r="AM332" s="1">
        <v>30</v>
      </c>
      <c r="AN332" s="1">
        <f>((AA332*(AB332-AC332))/((AA332+(AK332*(1+(AL332/AM332))))*AH332*AI332))</f>
        <v>6.8155404468044328E-4</v>
      </c>
      <c r="AO332" s="1">
        <f>((86400*AD332*AE332*(AF332-AG332))/AM332)/((AA332+(AK332*(1+(AL332/AM332))))*AH332*AI332)</f>
        <v>9.0371339934101869E-4</v>
      </c>
      <c r="AP332" s="1">
        <f>AN332+AO332</f>
        <v>1.585267444021462E-3</v>
      </c>
      <c r="AQ332" s="1">
        <f>AP332*Z332</f>
        <v>12862.860040790143</v>
      </c>
      <c r="AR332" s="1">
        <v>388000</v>
      </c>
      <c r="AS332" s="1">
        <v>100</v>
      </c>
      <c r="AT332" s="1">
        <v>5</v>
      </c>
      <c r="AU332" s="1">
        <f>((AA332*(AB332-AC332))/((AA332+(AK332*(1+(AS332/AT332))))*AH332*AI332))</f>
        <v>2.7753616373738026E-4</v>
      </c>
      <c r="AV332" s="1">
        <f>((86400*AD332*AE332*(AF332-AG332))/AT332)/((AA332+(AK332*(1+(AS332/AT332))))*AH332*AI332)</f>
        <v>2.2080111057555612E-3</v>
      </c>
      <c r="AW332" s="1">
        <f>AU332+AV332</f>
        <v>2.4855472694929413E-3</v>
      </c>
      <c r="AX332" s="1">
        <f>AW332*AR332</f>
        <v>964.3923405632612</v>
      </c>
      <c r="AY332" s="1">
        <v>392000</v>
      </c>
      <c r="AZ332" s="1">
        <v>0</v>
      </c>
      <c r="BA332" s="1">
        <v>0.1</v>
      </c>
      <c r="BB332" s="1">
        <f>AY332*AZ332*BA332</f>
        <v>0</v>
      </c>
      <c r="BC332" s="1">
        <v>30000</v>
      </c>
      <c r="BD332" s="1">
        <f>BC332*W332/E332</f>
        <v>90.122842202296809</v>
      </c>
      <c r="BE332" s="1">
        <f>9325000-E332</f>
        <v>8974520.6682089064</v>
      </c>
      <c r="BF332" s="1">
        <f>AZ332*BE332</f>
        <v>0</v>
      </c>
      <c r="BG332" s="1">
        <f>AVERAGE(BF330:BF332)</f>
        <v>0</v>
      </c>
      <c r="BH332" s="1">
        <f>IF((BD332+BB332+AX332+AQ332)&lt;BG332,BD332+BB332+AX332+AQ332,BG332)</f>
        <v>0</v>
      </c>
      <c r="BI332" s="11">
        <v>596.1222000000007</v>
      </c>
      <c r="BJ332" s="1">
        <v>1901.2491094406996</v>
      </c>
      <c r="BK332" s="1">
        <v>2138.9374687797822</v>
      </c>
    </row>
    <row r="333" spans="1:63">
      <c r="A333" s="8">
        <v>40145</v>
      </c>
      <c r="B333" s="7" t="s">
        <v>389</v>
      </c>
      <c r="C333" s="1">
        <v>22.183104229166666</v>
      </c>
      <c r="D333" s="1">
        <f>1*C333-19.06222222</f>
        <v>3.1208820091666674</v>
      </c>
      <c r="E333" s="1">
        <f>-9018.7*D333^3 + 50694*D333^2 + 41936*D333-0.0000001</f>
        <v>350489.76684126782</v>
      </c>
      <c r="F333" s="1">
        <f>C333-C334</f>
        <v>-1.0818333333517671E-4</v>
      </c>
      <c r="G333" s="1">
        <f>-2254.7*D333^4 + 16898*D333^3 + 20968*D333^2 + 0.8449*D333-0.0000003</f>
        <v>503985.24447579175</v>
      </c>
      <c r="H333" s="1">
        <f>G333-G332</f>
        <v>38.564533144701272</v>
      </c>
      <c r="I333" s="1">
        <v>1008.3458333333334</v>
      </c>
      <c r="J333" s="9">
        <v>1.2999999999999999E-3</v>
      </c>
      <c r="K333" s="1">
        <v>1.1679999999999999</v>
      </c>
      <c r="L333" s="9">
        <v>2453000</v>
      </c>
      <c r="M333" s="1">
        <v>3.1041666666666665</v>
      </c>
      <c r="N333" s="1">
        <v>14.727454405706963</v>
      </c>
      <c r="O333" s="10">
        <v>15.304166666666669</v>
      </c>
      <c r="P333" s="1">
        <f>AVERAGE(Q333:Q334)</f>
        <v>21.119562500000001</v>
      </c>
      <c r="Q333" s="1">
        <f>1.158*O333+2.676</f>
        <v>20.398225000000004</v>
      </c>
      <c r="R333" s="1">
        <f>EXP(2.3026*(((7.5*P333)/(P333+237.3)+0.7858)))</f>
        <v>25.046846225857294</v>
      </c>
      <c r="S333" s="1">
        <f>((0.622/I333)*J333*K333*L333*M333*(N333-R333))</f>
        <v>-73.597617160444329</v>
      </c>
      <c r="T333" s="1">
        <f>IF(S333&lt;0,S333,0)</f>
        <v>-73.597617160444329</v>
      </c>
      <c r="U333" s="9">
        <v>2258000</v>
      </c>
      <c r="V333" s="1">
        <f>(-T333)*E333/U333</f>
        <v>11.423920141114714</v>
      </c>
      <c r="W333" s="1">
        <f>V333*3600*24/1000</f>
        <v>987.0267001923113</v>
      </c>
      <c r="X333" s="1">
        <v>0</v>
      </c>
      <c r="Y333" s="1">
        <f>X333*E333</f>
        <v>0</v>
      </c>
      <c r="Z333" s="1">
        <v>8114000</v>
      </c>
      <c r="AA333" s="1">
        <v>0.1</v>
      </c>
      <c r="AB333" s="1">
        <v>20.100000000000001</v>
      </c>
      <c r="AC333" s="1">
        <v>0.44902000000000125</v>
      </c>
      <c r="AD333" s="1">
        <v>1.161</v>
      </c>
      <c r="AE333" s="1">
        <v>1.013E-3</v>
      </c>
      <c r="AF333" s="1">
        <v>1.7390292176335176</v>
      </c>
      <c r="AG333" s="1">
        <v>1.4723780709297116</v>
      </c>
      <c r="AH333" s="1">
        <v>999.0821873712174</v>
      </c>
      <c r="AI333" s="1">
        <v>2.4500000000000002</v>
      </c>
      <c r="AJ333" s="1">
        <v>28.356481481481481</v>
      </c>
      <c r="AK333" s="1">
        <v>6.7000000000000004E-2</v>
      </c>
      <c r="AL333" s="1">
        <v>200</v>
      </c>
      <c r="AM333" s="1">
        <v>30</v>
      </c>
      <c r="AN333" s="1">
        <f>((AA333*(AB333-AC333))/((AA333+(AK333*(1+(AL333/AM333))))*AH333*AI333))</f>
        <v>1.3082308297228855E-3</v>
      </c>
      <c r="AO333" s="1">
        <f>((86400*AD333*AE333*(AF333-AG333))/AM333)/((AA333+(AK333*(1+(AL333/AM333))))*AH333*AI333)</f>
        <v>6.0128140656854571E-4</v>
      </c>
      <c r="AP333" s="1">
        <f>AN333+AO333</f>
        <v>1.9095122362914312E-3</v>
      </c>
      <c r="AQ333" s="1">
        <f>AP333*Z333</f>
        <v>15493.782285268673</v>
      </c>
      <c r="AR333" s="1">
        <v>388000</v>
      </c>
      <c r="AS333" s="1">
        <v>100</v>
      </c>
      <c r="AT333" s="1">
        <v>5</v>
      </c>
      <c r="AU333" s="1">
        <f>((AA333*(AB333-AC333))/((AA333+(AK333*(1+(AS333/AT333))))*AH333*AI333))</f>
        <v>5.3272571500106883E-4</v>
      </c>
      <c r="AV333" s="1">
        <f>((86400*AD333*AE333*(AF333-AG333))/AT333)/((AA333+(AK333*(1+(AS333/AT333))))*AH333*AI333)</f>
        <v>1.4690896741774288E-3</v>
      </c>
      <c r="AW333" s="1">
        <f>AU333+AV333</f>
        <v>2.0018153891784977E-3</v>
      </c>
      <c r="AX333" s="1">
        <f>AW333*AR333</f>
        <v>776.70437100125707</v>
      </c>
      <c r="AY333" s="1">
        <v>392000</v>
      </c>
      <c r="AZ333" s="1">
        <v>0</v>
      </c>
      <c r="BA333" s="1">
        <v>0.1</v>
      </c>
      <c r="BB333" s="1">
        <f>AY333*AZ333*BA333</f>
        <v>0</v>
      </c>
      <c r="BC333" s="1">
        <v>30000</v>
      </c>
      <c r="BD333" s="1">
        <f>BC333*W333/E333</f>
        <v>84.484067174433875</v>
      </c>
      <c r="BE333" s="1">
        <f>9325000-E333</f>
        <v>8974510.2331587318</v>
      </c>
      <c r="BF333" s="1">
        <f>AZ333*BE333</f>
        <v>0</v>
      </c>
      <c r="BG333" s="1">
        <f>AVERAGE(BF331:BF333)</f>
        <v>0</v>
      </c>
      <c r="BH333" s="1">
        <f>IF((BD333+BB333+AX333+AQ333)&lt;BG333,BD333+BB333+AX333+AQ333,BG333)</f>
        <v>0</v>
      </c>
      <c r="BI333" s="11">
        <v>571.29030000000103</v>
      </c>
      <c r="BJ333" s="1">
        <v>2090.1075350576521</v>
      </c>
      <c r="BK333" s="1">
        <v>2544.4084683946635</v>
      </c>
    </row>
    <row r="334" spans="1:63">
      <c r="A334" s="8">
        <v>40146</v>
      </c>
      <c r="B334" s="7" t="s">
        <v>390</v>
      </c>
      <c r="C334" s="1">
        <v>22.183212412500001</v>
      </c>
      <c r="D334" s="1">
        <f>1*C334-19.06222222</f>
        <v>3.1209901925000025</v>
      </c>
      <c r="E334" s="1">
        <f>-9018.7*D334^3 + 50694*D334^2 + 41936*D334-0.0000001</f>
        <v>350500.02570490976</v>
      </c>
      <c r="F334" s="1">
        <f>C334-C335</f>
        <v>-3.798873863633645E-3</v>
      </c>
      <c r="G334" s="1">
        <f>-2254.7*D334^4 + 16898*D334^3 + 20968*D334^2 + 0.8449*D334-0.0000003</f>
        <v>504023.16194453579</v>
      </c>
      <c r="H334" s="1">
        <f>G334-G333</f>
        <v>37.91746874403907</v>
      </c>
      <c r="I334" s="1">
        <v>1008.6416666666668</v>
      </c>
      <c r="J334" s="9">
        <v>1.2999999999999999E-3</v>
      </c>
      <c r="K334" s="1">
        <v>1.1679999999999999</v>
      </c>
      <c r="L334" s="9">
        <v>2453000</v>
      </c>
      <c r="M334" s="1">
        <v>3.3291666666666662</v>
      </c>
      <c r="N334" s="1">
        <v>16.097335135275653</v>
      </c>
      <c r="O334" s="10">
        <v>16.549999999999997</v>
      </c>
      <c r="P334" s="1">
        <f>AVERAGE(Q334:Q335)</f>
        <v>21.083375</v>
      </c>
      <c r="Q334" s="1">
        <f>1.158*O334+2.676</f>
        <v>21.840899999999998</v>
      </c>
      <c r="R334" s="1">
        <f>EXP(2.3026*(((7.5*P334)/(P334+237.3)+0.7858)))</f>
        <v>24.991279221191338</v>
      </c>
      <c r="S334" s="1">
        <f>((0.622/I334)*J334*K334*L334*M334*(N334-R334))</f>
        <v>-68.009120044492107</v>
      </c>
      <c r="T334" s="1">
        <f>IF(S334&lt;0,S334,0)</f>
        <v>-68.009120044492107</v>
      </c>
      <c r="U334" s="9">
        <v>2258000</v>
      </c>
      <c r="V334" s="1">
        <f>(-T334)*E334/U334</f>
        <v>10.556775165528245</v>
      </c>
      <c r="W334" s="1">
        <f>V334*3600*24/1000</f>
        <v>912.10537430164038</v>
      </c>
      <c r="X334" s="1">
        <v>8.4000000000000012E-3</v>
      </c>
      <c r="Y334" s="1">
        <f>X334*E334</f>
        <v>2944.2002159212425</v>
      </c>
      <c r="Z334" s="1">
        <v>8114000</v>
      </c>
      <c r="AA334" s="1">
        <v>0.1</v>
      </c>
      <c r="AB334" s="1">
        <v>4.0999999999999996</v>
      </c>
      <c r="AC334" s="1">
        <v>0.71173333333333222</v>
      </c>
      <c r="AD334" s="1">
        <v>1.161</v>
      </c>
      <c r="AE334" s="1">
        <v>1.013E-3</v>
      </c>
      <c r="AF334" s="1">
        <v>1.8831556396558897</v>
      </c>
      <c r="AG334" s="1">
        <v>1.6093134237225957</v>
      </c>
      <c r="AH334" s="1">
        <v>998.88108323021879</v>
      </c>
      <c r="AI334" s="1">
        <v>2.4500000000000002</v>
      </c>
      <c r="AJ334" s="1">
        <v>28.356481481481481</v>
      </c>
      <c r="AK334" s="1">
        <v>6.7000000000000004E-2</v>
      </c>
      <c r="AL334" s="1">
        <v>200</v>
      </c>
      <c r="AM334" s="1">
        <v>30</v>
      </c>
      <c r="AN334" s="1">
        <f>((AA334*(AB334-AC334))/((AA334+(AK334*(1+(AL334/AM334))))*AH334*AI334))</f>
        <v>2.2561354865943876E-4</v>
      </c>
      <c r="AO334" s="1">
        <f>((86400*AD334*AE334*(AF334-AG334))/AM334)/((AA334+(AK334*(1+(AL334/AM334))))*AH334*AI334)</f>
        <v>6.176211314015337E-4</v>
      </c>
      <c r="AP334" s="1">
        <f>AN334+AO334</f>
        <v>8.4323468006097249E-4</v>
      </c>
      <c r="AQ334" s="1">
        <f>AP334*Z334</f>
        <v>6842.0061940147307</v>
      </c>
      <c r="AR334" s="1">
        <v>388000</v>
      </c>
      <c r="AS334" s="1">
        <v>100</v>
      </c>
      <c r="AT334" s="1">
        <v>5</v>
      </c>
      <c r="AU334" s="1">
        <f>((AA334*(AB334-AC334))/((AA334+(AK334*(1+(AS334/AT334))))*AH334*AI334))</f>
        <v>9.1872272303036203E-5</v>
      </c>
      <c r="AV334" s="1">
        <f>((86400*AD334*AE334*(AF334-AG334))/AT334)/((AA334+(AK334*(1+(AS334/AT334))))*AH334*AI334)</f>
        <v>1.5090119481223931E-3</v>
      </c>
      <c r="AW334" s="1">
        <f>AU334+AV334</f>
        <v>1.6008842204254293E-3</v>
      </c>
      <c r="AX334" s="1">
        <f>AW334*AR334</f>
        <v>621.14307752506659</v>
      </c>
      <c r="AY334" s="1">
        <v>392000</v>
      </c>
      <c r="AZ334" s="1">
        <v>8.4000000000000012E-3</v>
      </c>
      <c r="BA334" s="1">
        <v>0.1</v>
      </c>
      <c r="BB334" s="1">
        <f>AY334*AZ334*BA334</f>
        <v>329.28000000000009</v>
      </c>
      <c r="BC334" s="1">
        <v>30000</v>
      </c>
      <c r="BD334" s="1">
        <f>BC334*W334/E334</f>
        <v>78.068927881011319</v>
      </c>
      <c r="BE334" s="1">
        <f>9325000-E334</f>
        <v>8974499.9742950909</v>
      </c>
      <c r="BF334" s="1">
        <f>AZ334*BE334</f>
        <v>75385.799784078772</v>
      </c>
      <c r="BG334" s="1">
        <f>AVERAGE(BF332:BF334)</f>
        <v>25128.599928026259</v>
      </c>
      <c r="BH334" s="1">
        <f>IF((BD334+BB334+AX334+AQ334)&lt;BG334,BD334+BB334+AX334+AQ334,BG334)</f>
        <v>7870.4981994208083</v>
      </c>
      <c r="BI334" s="11">
        <v>1009.0286999999996</v>
      </c>
      <c r="BJ334" s="1">
        <v>6048.7284870889871</v>
      </c>
      <c r="BK334" s="1">
        <v>3045.5224142134243</v>
      </c>
    </row>
    <row r="335" spans="1:63">
      <c r="A335" s="8">
        <v>40147</v>
      </c>
      <c r="B335" s="7" t="s">
        <v>391</v>
      </c>
      <c r="C335" s="1">
        <v>22.187011286363635</v>
      </c>
      <c r="D335" s="1">
        <f>1*C335-19.06222222</f>
        <v>3.1247890663636362</v>
      </c>
      <c r="E335" s="1">
        <f>-9018.7*D335^3 + 50694*D335^2 + 41936*D335-0.0000001</f>
        <v>350859.76583641517</v>
      </c>
      <c r="F335" s="1">
        <f>C335-C336</f>
        <v>-3.167692803032196E-3</v>
      </c>
      <c r="G335" s="1">
        <f>-2254.7*D335^4 + 16898*D335^3 + 20968*D335^2 + 0.8449*D335-0.0000003</f>
        <v>505355.34258380427</v>
      </c>
      <c r="H335" s="1">
        <f>G335-G334</f>
        <v>1332.1806392684812</v>
      </c>
      <c r="I335" s="1">
        <v>1012.5833333333333</v>
      </c>
      <c r="J335" s="9">
        <v>1.2999999999999999E-3</v>
      </c>
      <c r="K335" s="1">
        <v>1.1679999999999999</v>
      </c>
      <c r="L335" s="9">
        <v>2453000</v>
      </c>
      <c r="M335" s="1">
        <v>1.9208333333333332</v>
      </c>
      <c r="N335" s="1">
        <v>16.270987299716339</v>
      </c>
      <c r="O335" s="10">
        <v>15.241666666666667</v>
      </c>
      <c r="P335" s="1">
        <f>AVERAGE(Q335:Q336)</f>
        <v>21.9542875</v>
      </c>
      <c r="Q335" s="1">
        <f>1.158*O335+2.676</f>
        <v>20.325850000000003</v>
      </c>
      <c r="R335" s="1">
        <f>EXP(2.3026*(((7.5*P335)/(P335+237.3)+0.7858)))</f>
        <v>26.358916400823251</v>
      </c>
      <c r="S335" s="1">
        <f>((0.622/I335)*J335*K335*L335*M335*(N335-R335))</f>
        <v>-44.333810250173421</v>
      </c>
      <c r="T335" s="1">
        <f>IF(S335&lt;0,S335,0)</f>
        <v>-44.333810250173421</v>
      </c>
      <c r="U335" s="9">
        <v>2258000</v>
      </c>
      <c r="V335" s="1">
        <f>(-T335)*E335/U335</f>
        <v>6.8888176629813591</v>
      </c>
      <c r="W335" s="1">
        <f>V335*3600*24/1000</f>
        <v>595.19384608158941</v>
      </c>
      <c r="X335" s="1">
        <v>0</v>
      </c>
      <c r="Y335" s="1">
        <f>X335*E335</f>
        <v>0</v>
      </c>
      <c r="Z335" s="1">
        <v>8114000</v>
      </c>
      <c r="AA335" s="1">
        <v>0.1</v>
      </c>
      <c r="AB335" s="1">
        <v>12.2</v>
      </c>
      <c r="AC335" s="1">
        <v>2.250333333333451E-2</v>
      </c>
      <c r="AD335" s="1">
        <v>1.161</v>
      </c>
      <c r="AE335" s="1">
        <v>1.013E-3</v>
      </c>
      <c r="AF335" s="1">
        <v>1.7320608373527331</v>
      </c>
      <c r="AG335" s="1">
        <v>1.6266938030804419</v>
      </c>
      <c r="AH335" s="1">
        <v>999.09180228750074</v>
      </c>
      <c r="AI335" s="1">
        <v>2.4500000000000002</v>
      </c>
      <c r="AJ335" s="1">
        <v>28.356481481481481</v>
      </c>
      <c r="AK335" s="1">
        <v>6.7000000000000004E-2</v>
      </c>
      <c r="AL335" s="1">
        <v>200</v>
      </c>
      <c r="AM335" s="1">
        <v>30</v>
      </c>
      <c r="AN335" s="1">
        <f>((AA335*(AB335-AC335))/((AA335+(AK335*(1+(AL335/AM335))))*AH335*AI335))</f>
        <v>8.1068848749198976E-4</v>
      </c>
      <c r="AO335" s="1">
        <f>((86400*AD335*AE335*(AF335-AG335))/AM335)/((AA335+(AK335*(1+(AL335/AM335))))*AH335*AI335)</f>
        <v>2.3759368615999956E-4</v>
      </c>
      <c r="AP335" s="1">
        <f>AN335+AO335</f>
        <v>1.0482821736519893E-3</v>
      </c>
      <c r="AQ335" s="1">
        <f>AP335*Z335</f>
        <v>8505.7615570122416</v>
      </c>
      <c r="AR335" s="1">
        <v>388000</v>
      </c>
      <c r="AS335" s="1">
        <v>100</v>
      </c>
      <c r="AT335" s="1">
        <v>5</v>
      </c>
      <c r="AU335" s="1">
        <f>((AA335*(AB335-AC335))/((AA335+(AK335*(1+(AS335/AT335))))*AH335*AI335))</f>
        <v>3.3012110273672923E-4</v>
      </c>
      <c r="AV335" s="1">
        <f>((86400*AD335*AE335*(AF335-AG335))/AT335)/((AA335+(AK335*(1+(AS335/AT335))))*AH335*AI335)</f>
        <v>5.8050428164639557E-4</v>
      </c>
      <c r="AW335" s="1">
        <f>AU335+AV335</f>
        <v>9.1062538438312481E-4</v>
      </c>
      <c r="AX335" s="1">
        <f>AW335*AR335</f>
        <v>353.3226491406524</v>
      </c>
      <c r="AY335" s="1">
        <v>392000</v>
      </c>
      <c r="AZ335" s="1">
        <v>0</v>
      </c>
      <c r="BA335" s="1">
        <v>0.1</v>
      </c>
      <c r="BB335" s="1">
        <f>AY335*AZ335*BA335</f>
        <v>0</v>
      </c>
      <c r="BC335" s="1">
        <v>30000</v>
      </c>
      <c r="BD335" s="1">
        <f>BC335*W335/E335</f>
        <v>50.891601491784542</v>
      </c>
      <c r="BE335" s="1">
        <f>9325000-E335</f>
        <v>8974140.2341635842</v>
      </c>
      <c r="BF335" s="1">
        <f>AZ335*BE335</f>
        <v>0</v>
      </c>
      <c r="BG335" s="1">
        <f>AVERAGE(BF333:BF335)</f>
        <v>25128.599928026259</v>
      </c>
      <c r="BH335" s="1">
        <f>IF((BD335+BB335+AX335+AQ335)&lt;BG335,BD335+BB335+AX335+AQ335,BG335)</f>
        <v>8909.9758076446778</v>
      </c>
      <c r="BI335" s="11">
        <v>684.09180000000083</v>
      </c>
      <c r="BJ335" s="1">
        <v>2477.9985726583996</v>
      </c>
      <c r="BK335" s="1">
        <v>3721.2812580084692</v>
      </c>
    </row>
    <row r="336" spans="1:63">
      <c r="A336" s="8">
        <v>40148</v>
      </c>
      <c r="B336" s="7" t="s">
        <v>392</v>
      </c>
      <c r="C336" s="1">
        <v>22.190178979166667</v>
      </c>
      <c r="D336" s="1">
        <f>1*C336-19.06222222</f>
        <v>3.1279567591666684</v>
      </c>
      <c r="E336" s="1">
        <f>-9018.7*D336^3 + 50694*D336^2 + 41936*D336-0.0000001</f>
        <v>351158.9884309253</v>
      </c>
      <c r="F336" s="1">
        <f>C336-C337</f>
        <v>-4.5198511904587235E-4</v>
      </c>
      <c r="G336" s="1">
        <f>-2254.7*D336^4 + 16898*D336^3 + 20968*D336^2 + 0.8449*D336-0.0000003</f>
        <v>506467.22563770443</v>
      </c>
      <c r="H336" s="1">
        <f>G336-G335</f>
        <v>1111.8830539001501</v>
      </c>
      <c r="I336" s="1">
        <v>1013.1333333333332</v>
      </c>
      <c r="J336" s="9">
        <v>1.2999999999999999E-3</v>
      </c>
      <c r="K336" s="1">
        <v>1.1679999999999999</v>
      </c>
      <c r="L336" s="9">
        <v>2453000</v>
      </c>
      <c r="M336" s="1">
        <v>3.1666666666666665</v>
      </c>
      <c r="N336" s="1">
        <v>18.756597002757253</v>
      </c>
      <c r="O336" s="10">
        <v>18.054166666666667</v>
      </c>
      <c r="P336" s="1">
        <f>AVERAGE(Q336:Q337)</f>
        <v>23.635799999999996</v>
      </c>
      <c r="Q336" s="1">
        <f>1.158*O336+2.676</f>
        <v>23.582724999999996</v>
      </c>
      <c r="R336" s="1">
        <f>EXP(2.3026*(((7.5*P336)/(P336+237.3)+0.7858)))</f>
        <v>29.185440111827457</v>
      </c>
      <c r="S336" s="1">
        <f>((0.622/I336)*J336*K336*L336*M336*(N336-R336))</f>
        <v>-75.517222460763236</v>
      </c>
      <c r="T336" s="1">
        <f>IF(S336&lt;0,S336,0)</f>
        <v>-75.517222460763236</v>
      </c>
      <c r="U336" s="9">
        <v>2258000</v>
      </c>
      <c r="V336" s="1">
        <f>(-T336)*E336/U336</f>
        <v>11.744265477606186</v>
      </c>
      <c r="W336" s="1">
        <f>V336*3600*24/1000</f>
        <v>1014.7045372651745</v>
      </c>
      <c r="X336" s="1">
        <v>1.4E-3</v>
      </c>
      <c r="Y336" s="1">
        <f>X336*E336</f>
        <v>491.62258380329541</v>
      </c>
      <c r="Z336" s="1">
        <v>8114000</v>
      </c>
      <c r="AA336" s="1">
        <v>0.1</v>
      </c>
      <c r="AB336" s="1">
        <v>7.3</v>
      </c>
      <c r="AC336" s="1">
        <v>0.88757333333333355</v>
      </c>
      <c r="AD336" s="1">
        <v>1.161</v>
      </c>
      <c r="AE336" s="1">
        <v>1.013E-3</v>
      </c>
      <c r="AF336" s="1">
        <v>2.0710292480518864</v>
      </c>
      <c r="AG336" s="1">
        <v>1.8751443983403122</v>
      </c>
      <c r="AH336" s="1">
        <v>998.61482195553458</v>
      </c>
      <c r="AI336" s="1">
        <v>2.4500000000000002</v>
      </c>
      <c r="AJ336" s="1">
        <v>28.356481481481481</v>
      </c>
      <c r="AK336" s="1">
        <v>6.7000000000000004E-2</v>
      </c>
      <c r="AL336" s="1">
        <v>200</v>
      </c>
      <c r="AM336" s="1">
        <v>30</v>
      </c>
      <c r="AN336" s="1">
        <f>((AA336*(AB336-AC336))/((AA336+(AK336*(1+(AL336/AM336))))*AH336*AI336))</f>
        <v>4.2709627686838094E-4</v>
      </c>
      <c r="AO336" s="1">
        <f>((86400*AD336*AE336*(AF336-AG336))/AM336)/((AA336+(AK336*(1+(AL336/AM336))))*AH336*AI336)</f>
        <v>4.4191462503596814E-4</v>
      </c>
      <c r="AP336" s="1">
        <f>AN336+AO336</f>
        <v>8.6901090190434909E-4</v>
      </c>
      <c r="AQ336" s="1">
        <f>AP336*Z336</f>
        <v>7051.1544580518885</v>
      </c>
      <c r="AR336" s="1">
        <v>388000</v>
      </c>
      <c r="AS336" s="1">
        <v>100</v>
      </c>
      <c r="AT336" s="1">
        <v>5</v>
      </c>
      <c r="AU336" s="1">
        <f>((AA336*(AB336-AC336))/((AA336+(AK336*(1+(AS336/AT336))))*AH336*AI336))</f>
        <v>1.7391821404881427E-4</v>
      </c>
      <c r="AV336" s="1">
        <f>((86400*AD336*AE336*(AF336-AG336))/AT336)/((AA336+(AK336*(1+(AS336/AT336))))*AH336*AI336)</f>
        <v>1.0797144322378465E-3</v>
      </c>
      <c r="AW336" s="1">
        <f>AU336+AV336</f>
        <v>1.2536326462866607E-3</v>
      </c>
      <c r="AX336" s="1">
        <f>AW336*AR336</f>
        <v>486.40946675922436</v>
      </c>
      <c r="AY336" s="1">
        <v>392000</v>
      </c>
      <c r="AZ336" s="1">
        <v>1.4E-3</v>
      </c>
      <c r="BA336" s="1">
        <v>0.1</v>
      </c>
      <c r="BB336" s="1">
        <f>AY336*AZ336*BA336</f>
        <v>54.879999999999995</v>
      </c>
      <c r="BC336" s="1">
        <v>30000</v>
      </c>
      <c r="BD336" s="1">
        <f>BC336*W336/E336</f>
        <v>86.687617634321654</v>
      </c>
      <c r="BE336" s="1">
        <f>9325000-E336</f>
        <v>8973841.0115690753</v>
      </c>
      <c r="BF336" s="1">
        <f>AZ336*BE336</f>
        <v>12563.377416196705</v>
      </c>
      <c r="BG336" s="1">
        <f>AVERAGE(BF334:BF336)</f>
        <v>29316.392400091823</v>
      </c>
      <c r="BH336" s="1">
        <f>IF((BD336+BB336+AX336+AQ336)&lt;BG336,BD336+BB336+AX336+AQ336,BG336)</f>
        <v>7679.1315424454342</v>
      </c>
      <c r="BI336" s="11">
        <v>688.73670000000004</v>
      </c>
      <c r="BJ336" s="1">
        <v>2784.5700672515841</v>
      </c>
      <c r="BK336" s="1">
        <v>3730.7983746136138</v>
      </c>
    </row>
    <row r="337" spans="1:63">
      <c r="A337" s="8">
        <v>40149</v>
      </c>
      <c r="B337" s="7" t="s">
        <v>393</v>
      </c>
      <c r="C337" s="1">
        <v>22.190630964285713</v>
      </c>
      <c r="D337" s="1">
        <f>1*C337-19.06222222</f>
        <v>3.1284087442857142</v>
      </c>
      <c r="E337" s="1">
        <f>-9018.7*D337^3 + 50694*D337^2 + 41936*D337-0.0000001</f>
        <v>351201.62779695098</v>
      </c>
      <c r="F337" s="1">
        <f>C337-C338</f>
        <v>2.3795833332940219E-4</v>
      </c>
      <c r="G337" s="1">
        <f>-2254.7*D337^4 + 16898*D337^3 + 20968*D337^2 + 0.8449*D337-0.0000003</f>
        <v>506625.95290991047</v>
      </c>
      <c r="H337" s="1">
        <f>G337-G336</f>
        <v>158.72727220604429</v>
      </c>
      <c r="I337" s="1">
        <v>1011.1041666666665</v>
      </c>
      <c r="J337" s="9">
        <v>1.2999999999999999E-3</v>
      </c>
      <c r="K337" s="1">
        <v>1.1679999999999999</v>
      </c>
      <c r="L337" s="9">
        <v>2453000</v>
      </c>
      <c r="M337" s="1">
        <v>2.0208333333333335</v>
      </c>
      <c r="N337" s="1">
        <v>19.49869786840274</v>
      </c>
      <c r="O337" s="10">
        <v>18.145833333333332</v>
      </c>
      <c r="P337" s="1">
        <f>AVERAGE(Q337:Q338)</f>
        <v>22.444025</v>
      </c>
      <c r="Q337" s="1">
        <f>1.158*O337+2.676</f>
        <v>23.688874999999996</v>
      </c>
      <c r="R337" s="1">
        <f>EXP(2.3026*(((7.5*P337)/(P337+237.3)+0.7858)))</f>
        <v>27.156332047999602</v>
      </c>
      <c r="S337" s="1">
        <f>((0.622/I337)*J337*K337*L337*M337*(N337-R337))</f>
        <v>-35.457110448084158</v>
      </c>
      <c r="T337" s="1">
        <f>IF(S337&lt;0,S337,0)</f>
        <v>-35.457110448084158</v>
      </c>
      <c r="U337" s="9">
        <v>2258000</v>
      </c>
      <c r="V337" s="1">
        <f>(-T337)*E337/U337</f>
        <v>5.5148781693283588</v>
      </c>
      <c r="W337" s="1">
        <f>V337*3600*24/1000</f>
        <v>476.4854738299702</v>
      </c>
      <c r="X337" s="1">
        <v>2.2000000000000001E-3</v>
      </c>
      <c r="Y337" s="1">
        <f>X337*E337</f>
        <v>772.64358115329219</v>
      </c>
      <c r="Z337" s="1">
        <v>8114000</v>
      </c>
      <c r="AA337" s="1">
        <v>0.1</v>
      </c>
      <c r="AB337" s="1">
        <v>13</v>
      </c>
      <c r="AC337" s="1">
        <v>0.57671333333333319</v>
      </c>
      <c r="AD337" s="1">
        <v>1.161</v>
      </c>
      <c r="AE337" s="1">
        <v>1.013E-3</v>
      </c>
      <c r="AF337" s="1">
        <v>2.0829910652971289</v>
      </c>
      <c r="AG337" s="1">
        <v>1.9493324719405629</v>
      </c>
      <c r="AH337" s="1">
        <v>998.59778382528918</v>
      </c>
      <c r="AI337" s="1">
        <v>2.4500000000000002</v>
      </c>
      <c r="AJ337" s="1">
        <v>28.356481481481481</v>
      </c>
      <c r="AK337" s="1">
        <v>6.7000000000000004E-2</v>
      </c>
      <c r="AL337" s="1">
        <v>200</v>
      </c>
      <c r="AM337" s="1">
        <v>30</v>
      </c>
      <c r="AN337" s="1">
        <f>((AA337*(AB337-AC337))/((AA337+(AK337*(1+(AL337/AM337))))*AH337*AI337))</f>
        <v>8.2746053683777293E-4</v>
      </c>
      <c r="AO337" s="1">
        <f>((86400*AD337*AE337*(AF337-AG337))/AM337)/((AA337+(AK337*(1+(AL337/AM337))))*AH337*AI337)</f>
        <v>3.0153784243637158E-4</v>
      </c>
      <c r="AP337" s="1">
        <f>AN337+AO337</f>
        <v>1.1289983792741446E-3</v>
      </c>
      <c r="AQ337" s="1">
        <f>AP337*Z337</f>
        <v>9160.6928494304102</v>
      </c>
      <c r="AR337" s="1">
        <v>388000</v>
      </c>
      <c r="AS337" s="1">
        <v>100</v>
      </c>
      <c r="AT337" s="1">
        <v>5</v>
      </c>
      <c r="AU337" s="1">
        <f>((AA337*(AB337-AC337))/((AA337+(AK337*(1+(AS337/AT337))))*AH337*AI337))</f>
        <v>3.3695086226904222E-4</v>
      </c>
      <c r="AV337" s="1">
        <f>((86400*AD337*AE337*(AF337-AG337))/AT337)/((AA337+(AK337*(1+(AS337/AT337))))*AH337*AI337)</f>
        <v>7.3673678556783007E-4</v>
      </c>
      <c r="AW337" s="1">
        <f>AU337+AV337</f>
        <v>1.0736876478368723E-3</v>
      </c>
      <c r="AX337" s="1">
        <f>AW337*AR337</f>
        <v>416.59080736070644</v>
      </c>
      <c r="AY337" s="1">
        <v>392000</v>
      </c>
      <c r="AZ337" s="1">
        <v>2.2000000000000001E-3</v>
      </c>
      <c r="BA337" s="1">
        <v>0.1</v>
      </c>
      <c r="BB337" s="1">
        <f>AY337*AZ337*BA337</f>
        <v>86.240000000000009</v>
      </c>
      <c r="BC337" s="1">
        <v>30000</v>
      </c>
      <c r="BD337" s="1">
        <f>BC337*W337/E337</f>
        <v>40.701873463876943</v>
      </c>
      <c r="BE337" s="1">
        <f>9325000-E337</f>
        <v>8973798.3722030483</v>
      </c>
      <c r="BF337" s="1">
        <f>AZ337*BE337</f>
        <v>19742.356418846706</v>
      </c>
      <c r="BG337" s="1">
        <f>AVERAGE(BF335:BF337)</f>
        <v>10768.577945014471</v>
      </c>
      <c r="BH337" s="1">
        <f>IF((BD337+BB337+AX337+AQ337)&lt;BG337,BD337+BB337+AX337+AQ337,BG337)</f>
        <v>9704.2255302549929</v>
      </c>
      <c r="BI337" s="11">
        <v>769.32180000000017</v>
      </c>
      <c r="BJ337" s="1">
        <v>7370.1028236671782</v>
      </c>
      <c r="BK337" s="1">
        <v>6463.3501885499008</v>
      </c>
    </row>
    <row r="338" spans="1:63">
      <c r="A338" s="8">
        <v>40150</v>
      </c>
      <c r="B338" s="7" t="s">
        <v>394</v>
      </c>
      <c r="C338" s="1">
        <v>22.190393005952384</v>
      </c>
      <c r="D338" s="1">
        <f>1*C338-19.06222222</f>
        <v>3.1281707859523848</v>
      </c>
      <c r="E338" s="1">
        <f>-9018.7*D338^3 + 50694*D338^2 + 41936*D338-0.0000001</f>
        <v>351179.18101559498</v>
      </c>
      <c r="F338" s="1">
        <f>C338-C339</f>
        <v>6.6353869047830472E-4</v>
      </c>
      <c r="G338" s="1">
        <f>-2254.7*D338^4 + 16898*D338^3 + 20968*D338^2 + 0.8449*D338-0.0000003</f>
        <v>506542.38475395646</v>
      </c>
      <c r="H338" s="1">
        <f>G338-G337</f>
        <v>-83.568155954009853</v>
      </c>
      <c r="I338" s="1">
        <v>1012.6499999999999</v>
      </c>
      <c r="J338" s="9">
        <v>1.2999999999999999E-3</v>
      </c>
      <c r="K338" s="1">
        <v>1.1679999999999999</v>
      </c>
      <c r="L338" s="9">
        <v>2453000</v>
      </c>
      <c r="M338" s="1">
        <v>2.2708333333333335</v>
      </c>
      <c r="N338" s="1">
        <v>15.584072295356576</v>
      </c>
      <c r="O338" s="10">
        <v>15.995833333333335</v>
      </c>
      <c r="P338" s="1">
        <f>AVERAGE(Q338:Q339)</f>
        <v>19.134075000000003</v>
      </c>
      <c r="Q338" s="1">
        <f>1.158*O338+2.676</f>
        <v>21.199175000000004</v>
      </c>
      <c r="R338" s="1">
        <f>EXP(2.3026*(((7.5*P338)/(P338+237.3)+0.7858)))</f>
        <v>22.152789438479992</v>
      </c>
      <c r="S338" s="1">
        <f>((0.622/I338)*J338*K338*L338*M338*(N338-R338))</f>
        <v>-34.125622520120842</v>
      </c>
      <c r="T338" s="1">
        <f>IF(S338&lt;0,S338,0)</f>
        <v>-34.125622520120842</v>
      </c>
      <c r="U338" s="9">
        <v>2258000</v>
      </c>
      <c r="V338" s="1">
        <f>(-T338)*E338/U338</f>
        <v>5.307443830054642</v>
      </c>
      <c r="W338" s="1">
        <f>V338*3600*24/1000</f>
        <v>458.56314691672111</v>
      </c>
      <c r="X338" s="1">
        <v>3.1199999999999999E-2</v>
      </c>
      <c r="Y338" s="1">
        <f>X338*E338</f>
        <v>10956.790447686562</v>
      </c>
      <c r="Z338" s="1">
        <v>8114000</v>
      </c>
      <c r="AA338" s="1">
        <v>0.1</v>
      </c>
      <c r="AB338" s="1">
        <v>12.3</v>
      </c>
      <c r="AC338" s="1">
        <v>-0.43384333333333258</v>
      </c>
      <c r="AD338" s="1">
        <v>1.161</v>
      </c>
      <c r="AE338" s="1">
        <v>1.013E-3</v>
      </c>
      <c r="AF338" s="1">
        <v>1.8178028199911223</v>
      </c>
      <c r="AG338" s="1">
        <v>1.5580085003007242</v>
      </c>
      <c r="AH338" s="1">
        <v>998.97274590566121</v>
      </c>
      <c r="AI338" s="1">
        <v>2.4500000000000002</v>
      </c>
      <c r="AJ338" s="1">
        <v>28.356481481481481</v>
      </c>
      <c r="AK338" s="1">
        <v>6.7000000000000004E-2</v>
      </c>
      <c r="AL338" s="1">
        <v>200</v>
      </c>
      <c r="AM338" s="1">
        <v>30</v>
      </c>
      <c r="AN338" s="1">
        <f>((AA338*(AB338-AC338))/((AA338+(AK338*(1+(AL338/AM338))))*AH338*AI338))</f>
        <v>8.4782700244449491E-4</v>
      </c>
      <c r="AO338" s="1">
        <f>((86400*AD338*AE338*(AF338-AG338))/AM338)/((AA338+(AK338*(1+(AL338/AM338))))*AH338*AI338)</f>
        <v>5.8588387587635076E-4</v>
      </c>
      <c r="AP338" s="1">
        <f>AN338+AO338</f>
        <v>1.4337108783208457E-3</v>
      </c>
      <c r="AQ338" s="1">
        <f>AP338*Z338</f>
        <v>11633.130066695341</v>
      </c>
      <c r="AR338" s="1">
        <v>388000</v>
      </c>
      <c r="AS338" s="1">
        <v>100</v>
      </c>
      <c r="AT338" s="1">
        <v>5</v>
      </c>
      <c r="AU338" s="1">
        <f>((AA338*(AB338-AC338))/((AA338+(AK338*(1+(AS338/AT338))))*AH338*AI338))</f>
        <v>3.4524430690119768E-4</v>
      </c>
      <c r="AV338" s="1">
        <f>((86400*AD338*AE338*(AF338-AG338))/AT338)/((AA338+(AK338*(1+(AS338/AT338))))*AH338*AI338)</f>
        <v>1.4314694299779184E-3</v>
      </c>
      <c r="AW338" s="1">
        <f>AU338+AV338</f>
        <v>1.776713736879116E-3</v>
      </c>
      <c r="AX338" s="1">
        <f>AW338*AR338</f>
        <v>689.36492990909699</v>
      </c>
      <c r="AY338" s="1">
        <v>392000</v>
      </c>
      <c r="AZ338" s="1">
        <v>3.1199999999999999E-2</v>
      </c>
      <c r="BA338" s="1">
        <v>0.1</v>
      </c>
      <c r="BB338" s="1">
        <f>AY338*AZ338*BA338</f>
        <v>1223.04</v>
      </c>
      <c r="BC338" s="1">
        <v>30000</v>
      </c>
      <c r="BD338" s="1">
        <f>BC338*W338/E338</f>
        <v>39.173433822919947</v>
      </c>
      <c r="BE338" s="1">
        <f>9325000-E338</f>
        <v>8973820.8189844042</v>
      </c>
      <c r="BF338" s="1">
        <f>AZ338*BE338</f>
        <v>279983.20955231338</v>
      </c>
      <c r="BG338" s="1">
        <f>AVERAGE(BF336:BF338)</f>
        <v>104096.31446245225</v>
      </c>
      <c r="BH338" s="1">
        <f>IF((BD338+BB338+AX338+AQ338)&lt;BG338,BD338+BB338+AX338+AQ338,BG338)</f>
        <v>13584.708430427358</v>
      </c>
      <c r="BI338" s="11">
        <v>5802.4998000000005</v>
      </c>
      <c r="BJ338" s="1">
        <v>26994.911593327663</v>
      </c>
      <c r="BK338" s="1">
        <v>10610.616336603811</v>
      </c>
    </row>
    <row r="339" spans="1:63">
      <c r="A339" s="8">
        <v>40151</v>
      </c>
      <c r="B339" s="7" t="s">
        <v>395</v>
      </c>
      <c r="C339" s="1">
        <v>22.189729467261905</v>
      </c>
      <c r="D339" s="1">
        <f>1*C339-19.06222222</f>
        <v>3.1275072472619065</v>
      </c>
      <c r="E339" s="1">
        <f>-9018.7*D339^3 + 50694*D339^2 + 41936*D339-0.0000001</f>
        <v>351116.56863081118</v>
      </c>
      <c r="F339" s="1">
        <f>C339-C340</f>
        <v>6.3848511904751604E-4</v>
      </c>
      <c r="G339" s="1">
        <f>-2254.7*D339^4 + 16898*D339^3 + 20968*D339^2 + 0.8449*D339-0.0000003</f>
        <v>506309.38602113933</v>
      </c>
      <c r="H339" s="1">
        <f>G339-G338</f>
        <v>-232.99873281712644</v>
      </c>
      <c r="I339" s="1">
        <v>1017.0041666666667</v>
      </c>
      <c r="J339" s="9">
        <v>1.2999999999999999E-3</v>
      </c>
      <c r="K339" s="1">
        <v>1.1679999999999999</v>
      </c>
      <c r="L339" s="9">
        <v>2453000</v>
      </c>
      <c r="M339" s="1">
        <v>2.5708333333333333</v>
      </c>
      <c r="N339" s="1">
        <v>12.66897667398149</v>
      </c>
      <c r="O339" s="10">
        <v>12.429166666666665</v>
      </c>
      <c r="P339" s="1">
        <f>AVERAGE(Q339:Q340)</f>
        <v>18.260749999999994</v>
      </c>
      <c r="Q339" s="1">
        <f>1.158*O339+2.676</f>
        <v>17.068974999999998</v>
      </c>
      <c r="R339" s="1">
        <f>EXP(2.3026*(((7.5*P339)/(P339+237.3)+0.7858)))</f>
        <v>20.975435141518091</v>
      </c>
      <c r="S339" s="1">
        <f>((0.622/I339)*J339*K339*L339*M339*(N339-R339))</f>
        <v>-48.6453369555392</v>
      </c>
      <c r="T339" s="1">
        <f>IF(S339&lt;0,S339,0)</f>
        <v>-48.6453369555392</v>
      </c>
      <c r="U339" s="9">
        <v>2258000</v>
      </c>
      <c r="V339" s="1">
        <f>(-T339)*E339/U339</f>
        <v>7.5642975162615222</v>
      </c>
      <c r="W339" s="1">
        <f>V339*3600*24/1000</f>
        <v>653.55530540499558</v>
      </c>
      <c r="X339" s="1">
        <v>1.7000000000000001E-2</v>
      </c>
      <c r="Y339" s="1">
        <f>X339*E339</f>
        <v>5968.9816667237901</v>
      </c>
      <c r="Z339" s="1">
        <v>8114000</v>
      </c>
      <c r="AA339" s="1">
        <v>0.1</v>
      </c>
      <c r="AB339" s="1">
        <v>20.100000000000001</v>
      </c>
      <c r="AC339" s="1">
        <v>-1.8724866666666677</v>
      </c>
      <c r="AD339" s="1">
        <v>1.161</v>
      </c>
      <c r="AE339" s="1">
        <v>1.013E-3</v>
      </c>
      <c r="AF339" s="1">
        <v>1.4427518456432433</v>
      </c>
      <c r="AG339" s="1">
        <v>1.2666158911542973</v>
      </c>
      <c r="AH339" s="1">
        <v>999.47602525321838</v>
      </c>
      <c r="AI339" s="1">
        <v>2.4500000000000002</v>
      </c>
      <c r="AJ339" s="1">
        <v>28.356481481481481</v>
      </c>
      <c r="AK339" s="1">
        <v>6.7000000000000004E-2</v>
      </c>
      <c r="AL339" s="1">
        <v>200</v>
      </c>
      <c r="AM339" s="1">
        <v>30</v>
      </c>
      <c r="AN339" s="1">
        <f>((AA339*(AB339-AC339))/((AA339+(AK339*(1+(AL339/AM339))))*AH339*AI339))</f>
        <v>1.4622048175128347E-3</v>
      </c>
      <c r="AO339" s="1">
        <f>((86400*AD339*AE339*(AF339-AG339))/AM339)/((AA339+(AK339*(1+(AL339/AM339))))*AH339*AI339)</f>
        <v>3.9701889006589947E-4</v>
      </c>
      <c r="AP339" s="1">
        <f>AN339+AO339</f>
        <v>1.8592237075787342E-3</v>
      </c>
      <c r="AQ339" s="1">
        <f>AP339*Z339</f>
        <v>15085.741163293849</v>
      </c>
      <c r="AR339" s="1">
        <v>388000</v>
      </c>
      <c r="AS339" s="1">
        <v>100</v>
      </c>
      <c r="AT339" s="1">
        <v>5</v>
      </c>
      <c r="AU339" s="1">
        <f>((AA339*(AB339-AC339))/((AA339+(AK339*(1+(AS339/AT339))))*AH339*AI339))</f>
        <v>5.9542558483546316E-4</v>
      </c>
      <c r="AV339" s="1">
        <f>((86400*AD339*AE339*(AF339-AG339))/AT339)/((AA339+(AK339*(1+(AS339/AT339))))*AH339*AI339)</f>
        <v>9.7002226491217116E-4</v>
      </c>
      <c r="AW339" s="1">
        <f>AU339+AV339</f>
        <v>1.5654478497476344E-3</v>
      </c>
      <c r="AX339" s="1">
        <f>AW339*AR339</f>
        <v>607.39376570208219</v>
      </c>
      <c r="AY339" s="1">
        <v>392000</v>
      </c>
      <c r="AZ339" s="1">
        <v>1.7000000000000001E-2</v>
      </c>
      <c r="BA339" s="1">
        <v>0.1</v>
      </c>
      <c r="BB339" s="1">
        <f>AY339*AZ339*BA339</f>
        <v>666.40000000000009</v>
      </c>
      <c r="BC339" s="1">
        <v>30000</v>
      </c>
      <c r="BD339" s="1">
        <f>BC339*W339/E339</f>
        <v>55.840882811673005</v>
      </c>
      <c r="BE339" s="1">
        <f>9325000-E339</f>
        <v>8973883.4313691892</v>
      </c>
      <c r="BF339" s="1">
        <f>AZ339*BE339</f>
        <v>152556.01833327624</v>
      </c>
      <c r="BG339" s="1">
        <f>AVERAGE(BF337:BF339)</f>
        <v>150760.52810147879</v>
      </c>
      <c r="BH339" s="1">
        <f>IF((BD339+BB339+AX339+AQ339)&lt;BG339,BD339+BB339+AX339+AQ339,BG339)</f>
        <v>16415.375811807604</v>
      </c>
      <c r="BI339" s="11">
        <v>5779.9017000000013</v>
      </c>
      <c r="BJ339" s="1">
        <v>28058.061282698705</v>
      </c>
      <c r="BK339" s="1">
        <v>16729.734488562783</v>
      </c>
    </row>
    <row r="340" spans="1:63">
      <c r="A340" s="8">
        <v>40152</v>
      </c>
      <c r="B340" s="7" t="s">
        <v>396</v>
      </c>
      <c r="C340" s="1">
        <v>22.189090982142858</v>
      </c>
      <c r="D340" s="1">
        <f>1*C340-19.06222222</f>
        <v>3.126868762142859</v>
      </c>
      <c r="E340" s="1">
        <f>-9018.7*D340^3 + 50694*D340^2 + 41936*D340-0.0000001</f>
        <v>351056.29213191848</v>
      </c>
      <c r="F340" s="1">
        <f>C340-C341</f>
        <v>1.3410946428571435E-3</v>
      </c>
      <c r="G340" s="1">
        <f>-2254.7*D340^4 + 16898*D340^3 + 20968*D340^2 + 0.8449*D340-0.0000003</f>
        <v>506085.22397151147</v>
      </c>
      <c r="H340" s="1">
        <f>G340-G339</f>
        <v>-224.16204962786287</v>
      </c>
      <c r="I340" s="1">
        <v>1017.0041666666667</v>
      </c>
      <c r="J340" s="9">
        <v>1.2999999999999999E-3</v>
      </c>
      <c r="K340" s="1">
        <v>1.1679999999999999</v>
      </c>
      <c r="L340" s="9">
        <v>2453000</v>
      </c>
      <c r="M340" s="1">
        <v>1.8958333333333333</v>
      </c>
      <c r="N340" s="1">
        <v>13.52545754282839</v>
      </c>
      <c r="O340" s="10">
        <v>14.487499999999997</v>
      </c>
      <c r="P340" s="1">
        <f>AVERAGE(Q340:Q341)</f>
        <v>19.532137499999994</v>
      </c>
      <c r="Q340" s="1">
        <f>1.158*O340+2.676</f>
        <v>19.452524999999994</v>
      </c>
      <c r="R340" s="1">
        <f>EXP(2.3026*(((7.5*P340)/(P340+237.3)+0.7858)))</f>
        <v>22.70833751672436</v>
      </c>
      <c r="S340" s="1">
        <f>((0.622/I340)*J340*K340*L340*M340*(N340-R340))</f>
        <v>-39.657968049236793</v>
      </c>
      <c r="T340" s="1">
        <f>IF(S340&lt;0,S340,0)</f>
        <v>-39.657968049236793</v>
      </c>
      <c r="U340" s="9">
        <v>2258000</v>
      </c>
      <c r="V340" s="1">
        <f>(-T340)*E340/U340</f>
        <v>6.1657126735390433</v>
      </c>
      <c r="W340" s="1">
        <f>V340*3600*24/1000</f>
        <v>532.71757499377338</v>
      </c>
      <c r="X340" s="1">
        <v>2.7199999999999998E-2</v>
      </c>
      <c r="Y340" s="1">
        <f>X340*E340</f>
        <v>9548.7311459881821</v>
      </c>
      <c r="Z340" s="1">
        <v>8114000</v>
      </c>
      <c r="AA340" s="1">
        <v>0.1</v>
      </c>
      <c r="AB340" s="1">
        <v>21.1</v>
      </c>
      <c r="AC340" s="1">
        <v>-0.39040666666666746</v>
      </c>
      <c r="AD340" s="1">
        <v>1.161</v>
      </c>
      <c r="AE340" s="1">
        <v>1.013E-3</v>
      </c>
      <c r="AF340" s="1">
        <v>1.6498855129040737</v>
      </c>
      <c r="AG340" s="1">
        <v>1.3522186682842972</v>
      </c>
      <c r="AH340" s="1">
        <v>999.2041937806149</v>
      </c>
      <c r="AI340" s="1">
        <v>2.4500000000000002</v>
      </c>
      <c r="AJ340" s="1">
        <v>28.356481481481481</v>
      </c>
      <c r="AK340" s="1">
        <v>6.7000000000000004E-2</v>
      </c>
      <c r="AL340" s="1">
        <v>200</v>
      </c>
      <c r="AM340" s="1">
        <v>30</v>
      </c>
      <c r="AN340" s="1">
        <f>((AA340*(AB340-AC340))/((AA340+(AK340*(1+(AL340/AM340))))*AH340*AI340))</f>
        <v>1.4305128636937722E-3</v>
      </c>
      <c r="AO340" s="1">
        <f>((86400*AD340*AE340*(AF340-AG340))/AM340)/((AA340+(AK340*(1+(AL340/AM340))))*AH340*AI340)</f>
        <v>6.7113787788764033E-4</v>
      </c>
      <c r="AP340" s="1">
        <f>AN340+AO340</f>
        <v>2.1016507415814126E-3</v>
      </c>
      <c r="AQ340" s="1">
        <f>AP340*Z340</f>
        <v>17052.794117191581</v>
      </c>
      <c r="AR340" s="1">
        <v>388000</v>
      </c>
      <c r="AS340" s="1">
        <v>100</v>
      </c>
      <c r="AT340" s="1">
        <v>5</v>
      </c>
      <c r="AU340" s="1">
        <f>((AA340*(AB340-AC340))/((AA340+(AK340*(1+(AS340/AT340))))*AH340*AI340))</f>
        <v>5.8252027915510604E-4</v>
      </c>
      <c r="AV340" s="1">
        <f>((86400*AD340*AE340*(AF340-AG340))/AT340)/((AA340+(AK340*(1+(AS340/AT340))))*AH340*AI340)</f>
        <v>1.6397675291189729E-3</v>
      </c>
      <c r="AW340" s="1">
        <f>AU340+AV340</f>
        <v>2.2222878082740791E-3</v>
      </c>
      <c r="AX340" s="1">
        <f>AW340*AR340</f>
        <v>862.24766961034265</v>
      </c>
      <c r="AY340" s="1">
        <v>392000</v>
      </c>
      <c r="AZ340" s="1">
        <v>2.7199999999999998E-2</v>
      </c>
      <c r="BA340" s="1">
        <v>0.1</v>
      </c>
      <c r="BB340" s="1">
        <f>AY340*AZ340*BA340</f>
        <v>1066.24</v>
      </c>
      <c r="BC340" s="1">
        <v>30000</v>
      </c>
      <c r="BD340" s="1">
        <f>BC340*W340/E340</f>
        <v>45.524115670337359</v>
      </c>
      <c r="BE340" s="1">
        <f>9325000-E340</f>
        <v>8973943.7078680806</v>
      </c>
      <c r="BF340" s="1">
        <f>AZ340*BE340</f>
        <v>244091.26885401178</v>
      </c>
      <c r="BG340" s="1">
        <f>AVERAGE(BF338:BF340)</f>
        <v>225543.49891320046</v>
      </c>
      <c r="BH340" s="1">
        <f>IF((BD340+BB340+AX340+AQ340)&lt;BG340,BD340+BB340+AX340+AQ340,BG340)</f>
        <v>19026.805902472261</v>
      </c>
      <c r="BI340" s="11">
        <v>16824.030299999999</v>
      </c>
      <c r="BJ340" s="1">
        <v>46377.055536324966</v>
      </c>
      <c r="BK340" s="1">
        <v>20312.849615702693</v>
      </c>
    </row>
    <row r="341" spans="1:63">
      <c r="A341" s="8">
        <v>40153</v>
      </c>
      <c r="B341" s="7" t="s">
        <v>397</v>
      </c>
      <c r="C341" s="1">
        <v>22.187749887500001</v>
      </c>
      <c r="D341" s="1">
        <f>1*C341-19.06222222</f>
        <v>3.1255276675000019</v>
      </c>
      <c r="E341" s="1">
        <f>-9018.7*D341^3 + 50694*D341^2 + 41936*D341-0.0000001</f>
        <v>350929.59543916862</v>
      </c>
      <c r="F341" s="1">
        <f>C341-C342</f>
        <v>-2.2215369318168143E-3</v>
      </c>
      <c r="G341" s="1">
        <f>-2254.7*D341^4 + 16898*D341^3 + 20968*D341^2 + 0.8449*D341-0.0000003</f>
        <v>505614.51216561161</v>
      </c>
      <c r="H341" s="1">
        <f>G341-G340</f>
        <v>-470.71180589986034</v>
      </c>
      <c r="I341" s="1">
        <v>1014.6458333333334</v>
      </c>
      <c r="J341" s="9">
        <v>1.2999999999999999E-3</v>
      </c>
      <c r="K341" s="1">
        <v>1.1679999999999999</v>
      </c>
      <c r="L341" s="9">
        <v>2453000</v>
      </c>
      <c r="M341" s="1">
        <v>2.3041666666666667</v>
      </c>
      <c r="N341" s="1">
        <v>13.798790814407623</v>
      </c>
      <c r="O341" s="10">
        <v>14.624999999999998</v>
      </c>
      <c r="P341" s="1">
        <f>AVERAGE(Q341:Q342)</f>
        <v>20.009812499999995</v>
      </c>
      <c r="Q341" s="1">
        <f>1.158*O341+2.676</f>
        <v>19.611749999999994</v>
      </c>
      <c r="R341" s="1">
        <f>EXP(2.3026*(((7.5*P341)/(P341+237.3)+0.7858)))</f>
        <v>23.391049779894075</v>
      </c>
      <c r="S341" s="1">
        <f>((0.622/I341)*J341*K341*L341*M341*(N341-R341))</f>
        <v>-50.465483250160261</v>
      </c>
      <c r="T341" s="1">
        <f>IF(S341&lt;0,S341,0)</f>
        <v>-50.465483250160261</v>
      </c>
      <c r="U341" s="9">
        <v>2258000</v>
      </c>
      <c r="V341" s="1">
        <f>(-T341)*E341/U341</f>
        <v>7.8431495219755893</v>
      </c>
      <c r="W341" s="1">
        <f>V341*3600*24/1000</f>
        <v>677.64811869869095</v>
      </c>
      <c r="X341" s="1">
        <v>3.0000000000000001E-3</v>
      </c>
      <c r="Y341" s="1">
        <f>X341*E341</f>
        <v>1052.7887863175058</v>
      </c>
      <c r="Z341" s="1">
        <v>8114000</v>
      </c>
      <c r="AA341" s="1">
        <v>0.1</v>
      </c>
      <c r="AB341" s="1">
        <v>28.9</v>
      </c>
      <c r="AC341" s="1">
        <v>0.12088999999999916</v>
      </c>
      <c r="AD341" s="1">
        <v>1.161</v>
      </c>
      <c r="AE341" s="1">
        <v>1.013E-3</v>
      </c>
      <c r="AF341" s="1">
        <v>1.6646076758451573</v>
      </c>
      <c r="AG341" s="1">
        <v>1.3795436113566741</v>
      </c>
      <c r="AH341" s="1">
        <v>999.18420478335418</v>
      </c>
      <c r="AI341" s="1">
        <v>2.4500000000000002</v>
      </c>
      <c r="AJ341" s="1">
        <v>28.356481481481481</v>
      </c>
      <c r="AK341" s="1">
        <v>6.7000000000000004E-2</v>
      </c>
      <c r="AL341" s="1">
        <v>200</v>
      </c>
      <c r="AM341" s="1">
        <v>30</v>
      </c>
      <c r="AN341" s="1">
        <f>((AA341*(AB341-AC341))/((AA341+(AK341*(1+(AL341/AM341))))*AH341*AI341))</f>
        <v>1.9157250626239879E-3</v>
      </c>
      <c r="AO341" s="1">
        <f>((86400*AD341*AE341*(AF341-AG341))/AM341)/((AA341+(AK341*(1+(AL341/AM341))))*AH341*AI341)</f>
        <v>6.4273573669370416E-4</v>
      </c>
      <c r="AP341" s="1">
        <f>AN341+AO341</f>
        <v>2.5584607993176921E-3</v>
      </c>
      <c r="AQ341" s="1">
        <f>AP341*Z341</f>
        <v>20759.350925663755</v>
      </c>
      <c r="AR341" s="1">
        <v>388000</v>
      </c>
      <c r="AS341" s="1">
        <v>100</v>
      </c>
      <c r="AT341" s="1">
        <v>5</v>
      </c>
      <c r="AU341" s="1">
        <f>((AA341*(AB341-AC341))/((AA341+(AK341*(1+(AS341/AT341))))*AH341*AI341))</f>
        <v>7.8010392397495274E-4</v>
      </c>
      <c r="AV341" s="1">
        <f>((86400*AD341*AE341*(AF341-AG341))/AT341)/((AA341+(AK341*(1+(AS341/AT341))))*AH341*AI341)</f>
        <v>1.5703735783053872E-3</v>
      </c>
      <c r="AW341" s="1">
        <f>AU341+AV341</f>
        <v>2.3504775022803398E-3</v>
      </c>
      <c r="AX341" s="1">
        <f>AW341*AR341</f>
        <v>911.98527088477181</v>
      </c>
      <c r="AY341" s="1">
        <v>392000</v>
      </c>
      <c r="AZ341" s="1">
        <v>3.0000000000000001E-3</v>
      </c>
      <c r="BA341" s="1">
        <v>0.1</v>
      </c>
      <c r="BB341" s="1">
        <f>AY341*AZ341*BA341</f>
        <v>117.60000000000001</v>
      </c>
      <c r="BC341" s="1">
        <v>30000</v>
      </c>
      <c r="BD341" s="1">
        <f>BC341*W341/E341</f>
        <v>57.93026243773933</v>
      </c>
      <c r="BE341" s="1">
        <f>9325000-E341</f>
        <v>8974070.4045608304</v>
      </c>
      <c r="BF341" s="1">
        <f>AZ341*BE341</f>
        <v>26922.211213682491</v>
      </c>
      <c r="BG341" s="1">
        <f>AVERAGE(BF339:BF341)</f>
        <v>141189.83280032352</v>
      </c>
      <c r="BH341" s="1">
        <f>IF((BD341+BB341+AX341+AQ341)&lt;BG341,BD341+BB341+AX341+AQ341,BG341)</f>
        <v>21846.866458986267</v>
      </c>
      <c r="BI341" s="11">
        <v>8266.3974000000035</v>
      </c>
      <c r="BJ341" s="1">
        <v>31105.760136097331</v>
      </c>
      <c r="BK341" s="1">
        <v>21993.510262578649</v>
      </c>
    </row>
    <row r="342" spans="1:63">
      <c r="A342" s="8">
        <v>40154</v>
      </c>
      <c r="B342" s="7" t="s">
        <v>398</v>
      </c>
      <c r="C342" s="1">
        <v>22.189971424431818</v>
      </c>
      <c r="D342" s="1">
        <f>1*C342-19.06222222</f>
        <v>3.1277492044318187</v>
      </c>
      <c r="E342" s="1">
        <f>-9018.7*D342^3 + 50694*D342^2 + 41936*D342-0.0000001</f>
        <v>351139.4034893018</v>
      </c>
      <c r="F342" s="1">
        <f>C342-C343</f>
        <v>-6.1623779746007301E-3</v>
      </c>
      <c r="G342" s="1">
        <f>-2254.7*D342^4 + 16898*D342^3 + 20968*D342^2 + 0.8449*D342-0.0000003</f>
        <v>506394.34341917379</v>
      </c>
      <c r="H342" s="1">
        <f>G342-G341</f>
        <v>779.83125356218079</v>
      </c>
      <c r="I342" s="1">
        <v>1014.8708333333332</v>
      </c>
      <c r="J342" s="9">
        <v>1.2999999999999999E-3</v>
      </c>
      <c r="K342" s="1">
        <v>1.1679999999999999</v>
      </c>
      <c r="L342" s="9">
        <v>2453000</v>
      </c>
      <c r="M342" s="1">
        <v>3.8083333333333336</v>
      </c>
      <c r="N342" s="1">
        <v>13.277759384518339</v>
      </c>
      <c r="O342" s="10">
        <v>15.3125</v>
      </c>
      <c r="P342" s="1">
        <f>AVERAGE(Q342:Q343)</f>
        <v>19.872299999999996</v>
      </c>
      <c r="Q342" s="1">
        <f>1.158*O342+2.676</f>
        <v>20.407874999999997</v>
      </c>
      <c r="R342" s="1">
        <f>EXP(2.3026*(((7.5*P342)/(P342+237.3)+0.7858)))</f>
        <v>23.192695796223017</v>
      </c>
      <c r="S342" s="1">
        <f>((0.622/I342)*J342*K342*L342*M342*(N342-R342))</f>
        <v>-86.196224553848708</v>
      </c>
      <c r="T342" s="1">
        <f>IF(S342&lt;0,S342,0)</f>
        <v>-86.196224553848708</v>
      </c>
      <c r="U342" s="9">
        <v>2258000</v>
      </c>
      <c r="V342" s="1">
        <f>(-T342)*E342/U342</f>
        <v>13.404291794892979</v>
      </c>
      <c r="W342" s="1">
        <f>V342*3600*24/1000</f>
        <v>1158.1308110787534</v>
      </c>
      <c r="X342" s="1">
        <v>1.6000000000000001E-3</v>
      </c>
      <c r="Y342" s="1">
        <f>X342*E342</f>
        <v>561.82304558288286</v>
      </c>
      <c r="Z342" s="1">
        <v>8114000</v>
      </c>
      <c r="AA342" s="1">
        <v>0.1</v>
      </c>
      <c r="AB342" s="1">
        <v>29.8</v>
      </c>
      <c r="AC342" s="1">
        <v>0.55211666666666703</v>
      </c>
      <c r="AD342" s="1">
        <v>1.161</v>
      </c>
      <c r="AE342" s="1">
        <v>1.013E-3</v>
      </c>
      <c r="AF342" s="1">
        <v>1.7399601895563894</v>
      </c>
      <c r="AG342" s="1">
        <v>1.3274446279490622</v>
      </c>
      <c r="AH342" s="1">
        <v>999.08090192776388</v>
      </c>
      <c r="AI342" s="1">
        <v>2.4500000000000002</v>
      </c>
      <c r="AJ342" s="1">
        <v>28.356481481481481</v>
      </c>
      <c r="AK342" s="1">
        <v>6.7000000000000004E-2</v>
      </c>
      <c r="AL342" s="1">
        <v>200</v>
      </c>
      <c r="AM342" s="1">
        <v>30</v>
      </c>
      <c r="AN342" s="1">
        <f>((AA342*(AB342-AC342))/((AA342+(AK342*(1+(AL342/AM342))))*AH342*AI342))</f>
        <v>1.9471309782490621E-3</v>
      </c>
      <c r="AO342" s="1">
        <f>((86400*AD342*AE342*(AF342-AG342))/AM342)/((AA342+(AK342*(1+(AL342/AM342))))*AH342*AI342)</f>
        <v>9.3019759829588279E-4</v>
      </c>
      <c r="AP342" s="1">
        <f>AN342+AO342</f>
        <v>2.8773285765449448E-3</v>
      </c>
      <c r="AQ342" s="1">
        <f>AP342*Z342</f>
        <v>23346.64407008568</v>
      </c>
      <c r="AR342" s="1">
        <v>388000</v>
      </c>
      <c r="AS342" s="1">
        <v>100</v>
      </c>
      <c r="AT342" s="1">
        <v>5</v>
      </c>
      <c r="AU342" s="1">
        <f>((AA342*(AB342-AC342))/((AA342+(AK342*(1+(AS342/AT342))))*AH342*AI342))</f>
        <v>7.9289275181520093E-4</v>
      </c>
      <c r="AV342" s="1">
        <f>((86400*AD342*AE342*(AF342-AG342))/AT342)/((AA342+(AK342*(1+(AS342/AT342))))*AH342*AI342)</f>
        <v>2.2727190158762052E-3</v>
      </c>
      <c r="AW342" s="1">
        <f>AU342+AV342</f>
        <v>3.0656117676914063E-3</v>
      </c>
      <c r="AX342" s="1">
        <f>AW342*AR342</f>
        <v>1189.4573658642657</v>
      </c>
      <c r="AY342" s="1">
        <v>392000</v>
      </c>
      <c r="AZ342" s="1">
        <v>1.6000000000000001E-3</v>
      </c>
      <c r="BA342" s="1">
        <v>0.1</v>
      </c>
      <c r="BB342" s="1">
        <f>AY342*AZ342*BA342</f>
        <v>62.720000000000006</v>
      </c>
      <c r="BC342" s="1">
        <v>30000</v>
      </c>
      <c r="BD342" s="1">
        <f>BC342*W342/E342</f>
        <v>98.946241826207199</v>
      </c>
      <c r="BE342" s="1">
        <f>9325000-E342</f>
        <v>8973860.596510699</v>
      </c>
      <c r="BF342" s="1">
        <f>AZ342*BE342</f>
        <v>14358.176954417118</v>
      </c>
      <c r="BG342" s="1">
        <f>AVERAGE(BF340:BF342)</f>
        <v>95123.885674037141</v>
      </c>
      <c r="BH342" s="1">
        <f>IF((BD342+BB342+AX342+AQ342)&lt;BG342,BD342+BB342+AX342+AQ342,BG342)</f>
        <v>24697.767677776152</v>
      </c>
      <c r="BI342" s="11">
        <v>5085.7154999999975</v>
      </c>
      <c r="BJ342" s="1">
        <v>25232.68610658509</v>
      </c>
      <c r="BK342" s="1">
        <v>21523.109625643145</v>
      </c>
    </row>
    <row r="343" spans="1:63">
      <c r="A343" s="8">
        <v>40155</v>
      </c>
      <c r="B343" s="7" t="s">
        <v>399</v>
      </c>
      <c r="C343" s="1">
        <v>22.196133802406418</v>
      </c>
      <c r="D343" s="1">
        <f>1*C343-19.06222222</f>
        <v>3.1339115824064194</v>
      </c>
      <c r="E343" s="1">
        <f>-9018.7*D343^3 + 50694*D343^2 + 41936*D343-0.0000001</f>
        <v>351719.64053192618</v>
      </c>
      <c r="F343" s="1">
        <f>C343-C344</f>
        <v>-8.2206809269180781E-3</v>
      </c>
      <c r="G343" s="1">
        <f>-2254.7*D343^4 + 16898*D343^3 + 20968*D343^2 + 0.8449*D343-0.0000003</f>
        <v>508559.97258690669</v>
      </c>
      <c r="H343" s="1">
        <f>G343-G342</f>
        <v>2165.6291677328991</v>
      </c>
      <c r="I343" s="1">
        <v>1017.3708333333333</v>
      </c>
      <c r="J343" s="9">
        <v>1.2999999999999999E-3</v>
      </c>
      <c r="K343" s="1">
        <v>1.1679999999999999</v>
      </c>
      <c r="L343" s="9">
        <v>2453000</v>
      </c>
      <c r="M343" s="1">
        <v>2.6666666666666665</v>
      </c>
      <c r="N343" s="1">
        <v>12.912206898342866</v>
      </c>
      <c r="O343" s="10">
        <v>14.387499999999996</v>
      </c>
      <c r="P343" s="1">
        <f>AVERAGE(Q343:Q344)</f>
        <v>20.029112499999997</v>
      </c>
      <c r="Q343" s="1">
        <f>1.158*O343+2.676</f>
        <v>19.336724999999994</v>
      </c>
      <c r="R343" s="1">
        <f>EXP(2.3026*(((7.5*P343)/(P343+237.3)+0.7858)))</f>
        <v>23.419007301155808</v>
      </c>
      <c r="S343" s="1">
        <f>((0.622/I343)*J343*K343*L343*M343*(N343-R343))</f>
        <v>-63.801965730812256</v>
      </c>
      <c r="T343" s="1">
        <f>IF(S343&lt;0,S343,0)</f>
        <v>-63.801965730812256</v>
      </c>
      <c r="U343" s="9">
        <v>2258000</v>
      </c>
      <c r="V343" s="1">
        <f>(-T343)*E343/U343</f>
        <v>9.9381773481273505</v>
      </c>
      <c r="W343" s="1">
        <f>V343*3600*24/1000</f>
        <v>858.65852287820303</v>
      </c>
      <c r="X343" s="1">
        <v>0</v>
      </c>
      <c r="Y343" s="1">
        <f>X343*E343</f>
        <v>0</v>
      </c>
      <c r="Z343" s="1">
        <v>8114000</v>
      </c>
      <c r="AA343" s="1">
        <v>0.1</v>
      </c>
      <c r="AB343" s="1">
        <v>32.5</v>
      </c>
      <c r="AC343" s="1">
        <v>-0.15857000000000104</v>
      </c>
      <c r="AD343" s="1">
        <v>1.161</v>
      </c>
      <c r="AE343" s="1">
        <v>1.013E-3</v>
      </c>
      <c r="AF343" s="1">
        <v>1.6392503397389384</v>
      </c>
      <c r="AG343" s="1">
        <v>1.290909642544414</v>
      </c>
      <c r="AH343" s="1">
        <v>999.21858957514337</v>
      </c>
      <c r="AI343" s="1">
        <v>2.4500000000000002</v>
      </c>
      <c r="AJ343" s="1">
        <v>28.356481481481481</v>
      </c>
      <c r="AK343" s="1">
        <v>6.7000000000000004E-2</v>
      </c>
      <c r="AL343" s="1">
        <v>200</v>
      </c>
      <c r="AM343" s="1">
        <v>30</v>
      </c>
      <c r="AN343" s="1">
        <f>((AA343*(AB343-AC343))/((AA343+(AK343*(1+(AL343/AM343))))*AH343*AI343))</f>
        <v>2.1738923857297985E-3</v>
      </c>
      <c r="AO343" s="1">
        <f>((86400*AD343*AE343*(AF343-AG343))/AM343)/((AA343+(AK343*(1+(AL343/AM343))))*AH343*AI343)</f>
        <v>7.8537893075784156E-4</v>
      </c>
      <c r="AP343" s="1">
        <f>AN343+AO343</f>
        <v>2.9592713164876402E-3</v>
      </c>
      <c r="AQ343" s="1">
        <f>AP343*Z343</f>
        <v>24011.527461980713</v>
      </c>
      <c r="AR343" s="1">
        <v>388000</v>
      </c>
      <c r="AS343" s="1">
        <v>100</v>
      </c>
      <c r="AT343" s="1">
        <v>5</v>
      </c>
      <c r="AU343" s="1">
        <f>((AA343*(AB343-AC343))/((AA343+(AK343*(1+(AS343/AT343))))*AH343*AI343))</f>
        <v>8.8523244462034045E-4</v>
      </c>
      <c r="AV343" s="1">
        <f>((86400*AD343*AE343*(AF343-AG343))/AT343)/((AA343+(AK343*(1+(AS343/AT343))))*AH343*AI343)</f>
        <v>1.9188886682484224E-3</v>
      </c>
      <c r="AW343" s="1">
        <f>AU343+AV343</f>
        <v>2.8041211128687626E-3</v>
      </c>
      <c r="AX343" s="1">
        <f>AW343*AR343</f>
        <v>1087.99899179308</v>
      </c>
      <c r="AY343" s="1">
        <v>392000</v>
      </c>
      <c r="AZ343" s="1">
        <v>0</v>
      </c>
      <c r="BA343" s="1">
        <v>0.1</v>
      </c>
      <c r="BB343" s="1">
        <f>AY343*AZ343*BA343</f>
        <v>0</v>
      </c>
      <c r="BC343" s="1">
        <v>30000</v>
      </c>
      <c r="BD343" s="1">
        <f>BC343*W343/E343</f>
        <v>73.239457561676417</v>
      </c>
      <c r="BE343" s="1">
        <f>9325000-E343</f>
        <v>8973280.3594680745</v>
      </c>
      <c r="BF343" s="1">
        <f>AZ343*BE343</f>
        <v>0</v>
      </c>
      <c r="BG343" s="1">
        <f>AVERAGE(BF341:BF343)</f>
        <v>13760.129389366537</v>
      </c>
      <c r="BH343" s="1">
        <f>IF((BD343+BB343+AX343+AQ343)&lt;BG343,BD343+BB343+AX343+AQ343,BG343)</f>
        <v>13760.129389366537</v>
      </c>
      <c r="BI343" s="11">
        <v>3403.9656000000004</v>
      </c>
      <c r="BJ343" s="1">
        <v>21752.997358966124</v>
      </c>
      <c r="BK343" s="1">
        <v>21373.319449577226</v>
      </c>
    </row>
    <row r="344" spans="1:63">
      <c r="A344" s="8">
        <v>40156</v>
      </c>
      <c r="B344" s="7" t="s">
        <v>400</v>
      </c>
      <c r="C344" s="1">
        <v>22.204354483333336</v>
      </c>
      <c r="D344" s="1">
        <f>1*C344-19.06222222</f>
        <v>3.1421322633333375</v>
      </c>
      <c r="E344" s="1">
        <f>-9018.7*D344^3 + 50694*D344^2 + 41936*D344-0.0000001</f>
        <v>352489.64939168084</v>
      </c>
      <c r="F344" s="1">
        <f>C344-C345</f>
        <v>-7.0221958333291923E-3</v>
      </c>
      <c r="G344" s="1">
        <f>-2254.7*D344^4 + 16898*D344^3 + 20968*D344^2 + 0.8449*D344-0.0000003</f>
        <v>511454.497236614</v>
      </c>
      <c r="H344" s="1">
        <f>G344-G343</f>
        <v>2894.5246497073094</v>
      </c>
      <c r="I344" s="1">
        <v>1017.7583333333337</v>
      </c>
      <c r="J344" s="9">
        <v>1.2999999999999999E-3</v>
      </c>
      <c r="K344" s="1">
        <v>1.1679999999999999</v>
      </c>
      <c r="L344" s="9">
        <v>2453000</v>
      </c>
      <c r="M344" s="1">
        <v>2.3874999999999997</v>
      </c>
      <c r="N344" s="1">
        <v>13.997504202235863</v>
      </c>
      <c r="O344" s="10">
        <v>15.58333333333333</v>
      </c>
      <c r="P344" s="1">
        <f>AVERAGE(Q344:Q345)</f>
        <v>21.640662500000001</v>
      </c>
      <c r="Q344" s="1">
        <f>1.158*O344+2.676</f>
        <v>20.721499999999999</v>
      </c>
      <c r="R344" s="1">
        <f>EXP(2.3026*(((7.5*P344)/(P344+237.3)+0.7858)))</f>
        <v>25.859067418320553</v>
      </c>
      <c r="S344" s="1">
        <f>((0.622/I344)*J344*K344*L344*M344*(N344-R344))</f>
        <v>-64.463631724119409</v>
      </c>
      <c r="T344" s="1">
        <f>IF(S344&lt;0,S344,0)</f>
        <v>-64.463631724119409</v>
      </c>
      <c r="U344" s="9">
        <v>2258000</v>
      </c>
      <c r="V344" s="1">
        <f>(-T344)*E344/U344</f>
        <v>10.063225396346008</v>
      </c>
      <c r="W344" s="1">
        <f>V344*3600*24/1000</f>
        <v>869.46267424429516</v>
      </c>
      <c r="X344" s="1">
        <v>0</v>
      </c>
      <c r="Y344" s="1">
        <f>X344*E344</f>
        <v>0</v>
      </c>
      <c r="Z344" s="1">
        <v>8114000</v>
      </c>
      <c r="AA344" s="1">
        <v>0.1</v>
      </c>
      <c r="AB344" s="1">
        <v>30.9</v>
      </c>
      <c r="AC344" s="1">
        <v>0.30457999999999946</v>
      </c>
      <c r="AD344" s="1">
        <v>1.161</v>
      </c>
      <c r="AE344" s="1">
        <v>1.013E-3</v>
      </c>
      <c r="AF344" s="1">
        <v>1.7704556213800824</v>
      </c>
      <c r="AG344" s="1">
        <v>1.3993976307325069</v>
      </c>
      <c r="AH344" s="1">
        <v>999.03868371955127</v>
      </c>
      <c r="AI344" s="1">
        <v>2.4500000000000002</v>
      </c>
      <c r="AJ344" s="1">
        <v>28.356481481481481</v>
      </c>
      <c r="AK344" s="1">
        <v>6.7000000000000004E-2</v>
      </c>
      <c r="AL344" s="1">
        <v>200</v>
      </c>
      <c r="AM344" s="1">
        <v>30</v>
      </c>
      <c r="AN344" s="1">
        <f>((AA344*(AB344-AC344))/((AA344+(AK344*(1+(AL344/AM344))))*AH344*AI344))</f>
        <v>2.0369271476243589E-3</v>
      </c>
      <c r="AO344" s="1">
        <f>((86400*AD344*AE344*(AF344-AG344))/AM344)/((AA344+(AK344*(1+(AL344/AM344))))*AH344*AI344)</f>
        <v>8.3674864610286577E-4</v>
      </c>
      <c r="AP344" s="1">
        <f>AN344+AO344</f>
        <v>2.8736757937272246E-3</v>
      </c>
      <c r="AQ344" s="1">
        <f>AP344*Z344</f>
        <v>23317.0053903027</v>
      </c>
      <c r="AR344" s="1">
        <v>388000</v>
      </c>
      <c r="AS344" s="1">
        <v>100</v>
      </c>
      <c r="AT344" s="1">
        <v>5</v>
      </c>
      <c r="AU344" s="1">
        <f>((AA344*(AB344-AC344))/((AA344+(AK344*(1+(AS344/AT344))))*AH344*AI344))</f>
        <v>8.2945872125114912E-4</v>
      </c>
      <c r="AV344" s="1">
        <f>((86400*AD344*AE344*(AF344-AG344))/AT344)/((AA344+(AK344*(1+(AS344/AT344))))*AH344*AI344)</f>
        <v>2.0443984837098554E-3</v>
      </c>
      <c r="AW344" s="1">
        <f>AU344+AV344</f>
        <v>2.8738572049610044E-3</v>
      </c>
      <c r="AX344" s="1">
        <f>AW344*AR344</f>
        <v>1115.0565955248696</v>
      </c>
      <c r="AY344" s="1">
        <v>392000</v>
      </c>
      <c r="AZ344" s="1">
        <v>0</v>
      </c>
      <c r="BA344" s="1">
        <v>0.1</v>
      </c>
      <c r="BB344" s="1">
        <f>AY344*AZ344*BA344</f>
        <v>0</v>
      </c>
      <c r="BC344" s="1">
        <v>30000</v>
      </c>
      <c r="BD344" s="1">
        <f>BC344*W344/E344</f>
        <v>73.998996204126456</v>
      </c>
      <c r="BE344" s="1">
        <f>9325000-E344</f>
        <v>8972510.350608319</v>
      </c>
      <c r="BF344" s="1">
        <f>AZ344*BE344</f>
        <v>0</v>
      </c>
      <c r="BG344" s="1">
        <f>AVERAGE(BF342:BF344)</f>
        <v>4786.0589848057061</v>
      </c>
      <c r="BH344" s="1">
        <f>IF((BD344+BB344+AX344+AQ344)&lt;BG344,BD344+BB344+AX344+AQ344,BG344)</f>
        <v>4786.0589848057061</v>
      </c>
      <c r="BI344" s="11">
        <v>2607.9353999999989</v>
      </c>
      <c r="BJ344" s="1">
        <v>20217.267525625619</v>
      </c>
      <c r="BK344" s="1">
        <v>21373.319449577226</v>
      </c>
    </row>
    <row r="345" spans="1:63">
      <c r="A345" s="8">
        <v>40157</v>
      </c>
      <c r="B345" s="7" t="s">
        <v>401</v>
      </c>
      <c r="C345" s="1">
        <v>22.211376679166666</v>
      </c>
      <c r="D345" s="1">
        <f>1*C345-19.06222222</f>
        <v>3.1491544591666667</v>
      </c>
      <c r="E345" s="1">
        <f>-9018.7*D345^3 + 50694*D345^2 + 41936*D345-0.0000001</f>
        <v>353143.72702055215</v>
      </c>
      <c r="F345" s="1">
        <f>C345-C346</f>
        <v>-9.0477244047626471E-3</v>
      </c>
      <c r="G345" s="1">
        <f>-2254.7*D345^4 + 16898*D345^3 + 20968*D345^2 + 0.8449*D345-0.0000003</f>
        <v>513932.03117610136</v>
      </c>
      <c r="H345" s="1">
        <f>G345-G344</f>
        <v>2477.533939487359</v>
      </c>
      <c r="I345" s="1">
        <v>1017.4874999999998</v>
      </c>
      <c r="J345" s="9">
        <v>1.2999999999999999E-3</v>
      </c>
      <c r="K345" s="1">
        <v>1.1679999999999999</v>
      </c>
      <c r="L345" s="9">
        <v>2453000</v>
      </c>
      <c r="M345" s="1">
        <v>2.0624999999999996</v>
      </c>
      <c r="N345" s="1">
        <v>14.915396004503064</v>
      </c>
      <c r="O345" s="10">
        <v>17.170833333333338</v>
      </c>
      <c r="P345" s="1">
        <f>AVERAGE(Q345:Q346)</f>
        <v>22.4174875</v>
      </c>
      <c r="Q345" s="1">
        <f>1.158*O345+2.676</f>
        <v>22.559825000000004</v>
      </c>
      <c r="R345" s="1">
        <f>EXP(2.3026*(((7.5*P345)/(P345+237.3)+0.7858)))</f>
        <v>27.112588717560126</v>
      </c>
      <c r="S345" s="1">
        <f>((0.622/I345)*J345*K345*L345*M345*(N345-R345))</f>
        <v>-57.279456473123773</v>
      </c>
      <c r="T345" s="1">
        <f>IF(S345&lt;0,S345,0)</f>
        <v>-57.279456473123773</v>
      </c>
      <c r="U345" s="9">
        <v>2258000</v>
      </c>
      <c r="V345" s="1">
        <f>(-T345)*E345/U345</f>
        <v>8.9583174227769806</v>
      </c>
      <c r="W345" s="1">
        <f>V345*3600*24/1000</f>
        <v>773.99862532793111</v>
      </c>
      <c r="X345" s="1">
        <v>0</v>
      </c>
      <c r="Y345" s="1">
        <f>X345*E345</f>
        <v>0</v>
      </c>
      <c r="Z345" s="1">
        <v>8114000</v>
      </c>
      <c r="AA345" s="1">
        <v>0.1</v>
      </c>
      <c r="AB345" s="1">
        <v>8.1</v>
      </c>
      <c r="AC345" s="1">
        <v>0.78238333333333621</v>
      </c>
      <c r="AD345" s="1">
        <v>1.161</v>
      </c>
      <c r="AE345" s="1">
        <v>1.013E-3</v>
      </c>
      <c r="AF345" s="1">
        <v>1.9588070326476836</v>
      </c>
      <c r="AG345" s="1">
        <v>1.4911418536030492</v>
      </c>
      <c r="AH345" s="1">
        <v>998.77425127146671</v>
      </c>
      <c r="AI345" s="1">
        <v>2.4500000000000002</v>
      </c>
      <c r="AJ345" s="1">
        <v>28.356481481481481</v>
      </c>
      <c r="AK345" s="1">
        <v>6.7000000000000004E-2</v>
      </c>
      <c r="AL345" s="1">
        <v>200</v>
      </c>
      <c r="AM345" s="1">
        <v>30</v>
      </c>
      <c r="AN345" s="1">
        <f>((AA345*(AB345-AC345))/((AA345+(AK345*(1+(AL345/AM345))))*AH345*AI345))</f>
        <v>4.8730817771468069E-4</v>
      </c>
      <c r="AO345" s="1">
        <f>((86400*AD345*AE345*(AF345-AG345))/AM345)/((AA345+(AK345*(1+(AL345/AM345))))*AH345*AI345)</f>
        <v>1.0548804216174289E-3</v>
      </c>
      <c r="AP345" s="1">
        <f>AN345+AO345</f>
        <v>1.5421885993321097E-3</v>
      </c>
      <c r="AQ345" s="1">
        <f>AP345*Z345</f>
        <v>12513.318294980738</v>
      </c>
      <c r="AR345" s="1">
        <v>388000</v>
      </c>
      <c r="AS345" s="1">
        <v>100</v>
      </c>
      <c r="AT345" s="1">
        <v>5</v>
      </c>
      <c r="AU345" s="1">
        <f>((AA345*(AB345-AC345))/((AA345+(AK345*(1+(AS345/AT345))))*AH345*AI345))</f>
        <v>1.9843715000502702E-4</v>
      </c>
      <c r="AV345" s="1">
        <f>((86400*AD345*AE345*(AF345-AG345))/AT345)/((AA345+(AK345*(1+(AS345/AT345))))*AH345*AI345)</f>
        <v>2.5773521648277198E-3</v>
      </c>
      <c r="AW345" s="1">
        <f>AU345+AV345</f>
        <v>2.775789314832747E-3</v>
      </c>
      <c r="AX345" s="1">
        <f>AW345*AR345</f>
        <v>1077.0062541551058</v>
      </c>
      <c r="AY345" s="1">
        <v>392000</v>
      </c>
      <c r="AZ345" s="1">
        <v>0</v>
      </c>
      <c r="BA345" s="1">
        <v>0.1</v>
      </c>
      <c r="BB345" s="1">
        <f>AY345*AZ345*BA345</f>
        <v>0</v>
      </c>
      <c r="BC345" s="1">
        <v>30000</v>
      </c>
      <c r="BD345" s="1">
        <f>BC345*W345/E345</f>
        <v>65.752148440361751</v>
      </c>
      <c r="BE345" s="1">
        <f>9325000-E345</f>
        <v>8971856.2729794476</v>
      </c>
      <c r="BF345" s="1">
        <f>AZ345*BE345</f>
        <v>0</v>
      </c>
      <c r="BG345" s="1">
        <f>AVERAGE(BF343:BF345)</f>
        <v>0</v>
      </c>
      <c r="BH345" s="1">
        <f>IF((BD345+BB345+AX345+AQ345)&lt;BG345,BD345+BB345+AX345+AQ345,BG345)</f>
        <v>0</v>
      </c>
      <c r="BI345" s="11">
        <v>2109.5819999999958</v>
      </c>
      <c r="BJ345" s="1">
        <v>20231.368884761931</v>
      </c>
      <c r="BK345" s="1">
        <v>21373.319449577226</v>
      </c>
    </row>
    <row r="346" spans="1:63">
      <c r="A346" s="8">
        <v>40158</v>
      </c>
      <c r="B346" s="7" t="s">
        <v>402</v>
      </c>
      <c r="C346" s="1">
        <v>22.220424403571428</v>
      </c>
      <c r="D346" s="1">
        <f>1*C346-19.06222222</f>
        <v>3.1582021835714293</v>
      </c>
      <c r="E346" s="1">
        <f>-9018.7*D346^3 + 50694*D346^2 + 41936*D346-0.0000001</f>
        <v>353981.45086740633</v>
      </c>
      <c r="F346" s="1">
        <f>C346-C347</f>
        <v>-4.9458679761908542E-2</v>
      </c>
      <c r="G346" s="1">
        <f>-2254.7*D346^4 + 16898*D346^3 + 20968*D346^2 + 0.8449*D346-0.0000003</f>
        <v>517130.95158153895</v>
      </c>
      <c r="H346" s="1">
        <f>G346-G345</f>
        <v>3198.9204054375878</v>
      </c>
      <c r="I346" s="1">
        <v>1015.2458333333333</v>
      </c>
      <c r="J346" s="9">
        <v>1.2999999999999999E-3</v>
      </c>
      <c r="K346" s="1">
        <v>1.1679999999999999</v>
      </c>
      <c r="L346" s="9">
        <v>2453000</v>
      </c>
      <c r="M346" s="1">
        <v>2.3874999999999997</v>
      </c>
      <c r="N346" s="1">
        <v>17.361438627602816</v>
      </c>
      <c r="O346" s="10">
        <v>16.925000000000001</v>
      </c>
      <c r="P346" s="1">
        <f>AVERAGE(Q346:Q347)</f>
        <v>22.940999999999995</v>
      </c>
      <c r="Q346" s="1">
        <f>1.158*O346+2.676</f>
        <v>22.275149999999996</v>
      </c>
      <c r="R346" s="1">
        <f>EXP(2.3026*(((7.5*P346)/(P346+237.3)+0.7858)))</f>
        <v>27.986987302011375</v>
      </c>
      <c r="S346" s="1">
        <f>((0.622/I346)*J346*K346*L346*M346*(N346-R346))</f>
        <v>-57.889214618290232</v>
      </c>
      <c r="T346" s="1">
        <f>IF(S346&lt;0,S346,0)</f>
        <v>-57.889214618290232</v>
      </c>
      <c r="U346" s="9">
        <v>2258000</v>
      </c>
      <c r="V346" s="1">
        <f>(-T346)*E346/U346</f>
        <v>9.075158627173181</v>
      </c>
      <c r="W346" s="1">
        <f>V346*3600*24/1000</f>
        <v>784.09370538776272</v>
      </c>
      <c r="X346" s="1">
        <v>0</v>
      </c>
      <c r="Y346" s="1">
        <f>X346*E346</f>
        <v>0</v>
      </c>
      <c r="Z346" s="1">
        <v>8114000</v>
      </c>
      <c r="AA346" s="1">
        <v>0.1</v>
      </c>
      <c r="AB346" s="1">
        <v>18.7</v>
      </c>
      <c r="AC346" s="1">
        <v>0.45634666666666707</v>
      </c>
      <c r="AD346" s="1">
        <v>1.161</v>
      </c>
      <c r="AE346" s="1">
        <v>1.013E-3</v>
      </c>
      <c r="AF346" s="1">
        <v>1.9285386671890117</v>
      </c>
      <c r="AG346" s="1">
        <v>1.7356848004701106</v>
      </c>
      <c r="AH346" s="1">
        <v>998.81707358685151</v>
      </c>
      <c r="AI346" s="1">
        <v>2.4500000000000002</v>
      </c>
      <c r="AJ346" s="1">
        <v>28.356481481481481</v>
      </c>
      <c r="AK346" s="1">
        <v>6.7000000000000004E-2</v>
      </c>
      <c r="AL346" s="1">
        <v>200</v>
      </c>
      <c r="AM346" s="1">
        <v>30</v>
      </c>
      <c r="AN346" s="1">
        <f>((AA346*(AB346-AC346))/((AA346+(AK346*(1+(AL346/AM346))))*AH346*AI346))</f>
        <v>1.2148628047035537E-3</v>
      </c>
      <c r="AO346" s="1">
        <f>((86400*AD346*AE346*(AF346-AG346))/AM346)/((AA346+(AK346*(1+(AL346/AM346))))*AH346*AI346)</f>
        <v>4.3498865290079889E-4</v>
      </c>
      <c r="AP346" s="1">
        <f>AN346+AO346</f>
        <v>1.6498514576043526E-3</v>
      </c>
      <c r="AQ346" s="1">
        <f>AP346*Z346</f>
        <v>13386.894727001716</v>
      </c>
      <c r="AR346" s="1">
        <v>388000</v>
      </c>
      <c r="AS346" s="1">
        <v>100</v>
      </c>
      <c r="AT346" s="1">
        <v>5</v>
      </c>
      <c r="AU346" s="1">
        <f>((AA346*(AB346-AC346))/((AA346+(AK346*(1+(AS346/AT346))))*AH346*AI346))</f>
        <v>4.947052473920023E-4</v>
      </c>
      <c r="AV346" s="1">
        <f>((86400*AD346*AE346*(AF346-AG346))/AT346)/((AA346+(AK346*(1+(AS346/AT346))))*AH346*AI346)</f>
        <v>1.0627924485605452E-3</v>
      </c>
      <c r="AW346" s="1">
        <f>AU346+AV346</f>
        <v>1.5574976959525475E-3</v>
      </c>
      <c r="AX346" s="1">
        <f>AW346*AR346</f>
        <v>604.30910602958841</v>
      </c>
      <c r="AY346" s="1">
        <v>392000</v>
      </c>
      <c r="AZ346" s="1">
        <v>0</v>
      </c>
      <c r="BA346" s="1">
        <v>0.1</v>
      </c>
      <c r="BB346" s="1">
        <f>AY346*AZ346*BA346</f>
        <v>0</v>
      </c>
      <c r="BC346" s="1">
        <v>30000</v>
      </c>
      <c r="BD346" s="1">
        <f>BC346*W346/E346</f>
        <v>66.452101103015167</v>
      </c>
      <c r="BE346" s="1">
        <f>9325000-E346</f>
        <v>8971018.549132593</v>
      </c>
      <c r="BF346" s="1">
        <f>AZ346*BE346</f>
        <v>0</v>
      </c>
      <c r="BG346" s="1">
        <f>AVERAGE(BF344:BF346)</f>
        <v>0</v>
      </c>
      <c r="BH346" s="1">
        <f>IF((BD346+BB346+AX346+AQ346)&lt;BG346,BD346+BB346+AX346+AQ346,BG346)</f>
        <v>0</v>
      </c>
      <c r="BI346" s="11">
        <v>1830.0851999999973</v>
      </c>
      <c r="BJ346" s="1">
        <v>19220.390538751872</v>
      </c>
      <c r="BK346" s="1">
        <v>21373.319449577226</v>
      </c>
    </row>
    <row r="347" spans="1:63">
      <c r="A347" s="8">
        <v>40159</v>
      </c>
      <c r="B347" s="7" t="s">
        <v>403</v>
      </c>
      <c r="C347" s="1">
        <v>22.269883083333337</v>
      </c>
      <c r="D347" s="1">
        <f>1*C347-19.06222222</f>
        <v>3.2076608633333379</v>
      </c>
      <c r="E347" s="1">
        <f>-9018.7*D347^3 + 50694*D347^2 + 41936*D347-0.0000001</f>
        <v>358459.18060335424</v>
      </c>
      <c r="F347" s="1">
        <f>C347-C348</f>
        <v>-6.3384880952384037E-3</v>
      </c>
      <c r="G347" s="1">
        <f>-2254.7*D347^4 + 16898*D347^3 + 20968*D347^2 + 0.8449*D347-0.0000003</f>
        <v>534749.73467665515</v>
      </c>
      <c r="H347" s="1">
        <f>G347-G346</f>
        <v>17618.783095116203</v>
      </c>
      <c r="I347" s="1">
        <v>1010.3041666666668</v>
      </c>
      <c r="J347" s="9">
        <v>1.2999999999999999E-3</v>
      </c>
      <c r="K347" s="1">
        <v>1.1679999999999999</v>
      </c>
      <c r="L347" s="9">
        <v>2453000</v>
      </c>
      <c r="M347" s="1">
        <v>4.0249999999999995</v>
      </c>
      <c r="N347" s="1">
        <v>16.646360387196136</v>
      </c>
      <c r="O347" s="10">
        <v>18.074999999999999</v>
      </c>
      <c r="P347" s="1">
        <f>AVERAGE(Q347:Q348)</f>
        <v>22.395774999999997</v>
      </c>
      <c r="Q347" s="1">
        <f>1.158*O347+2.676</f>
        <v>23.606849999999994</v>
      </c>
      <c r="R347" s="1">
        <f>EXP(2.3026*(((7.5*P347)/(P347+237.3)+0.7858)))</f>
        <v>27.076844499049663</v>
      </c>
      <c r="S347" s="1">
        <f>((0.622/I347)*J347*K347*L347*M347*(N347-R347))</f>
        <v>-96.270302059039224</v>
      </c>
      <c r="T347" s="1">
        <f>IF(S347&lt;0,S347,0)</f>
        <v>-96.270302059039224</v>
      </c>
      <c r="U347" s="9">
        <v>2258000</v>
      </c>
      <c r="V347" s="1">
        <f>(-T347)*E347/U347</f>
        <v>15.282982104747834</v>
      </c>
      <c r="W347" s="1">
        <f>V347*3600*24/1000</f>
        <v>1320.4496538502126</v>
      </c>
      <c r="X347" s="1">
        <v>3.3999999999999998E-3</v>
      </c>
      <c r="Y347" s="1">
        <f>X347*E347</f>
        <v>1218.7612140514043</v>
      </c>
      <c r="Z347" s="1">
        <v>8114000</v>
      </c>
      <c r="AA347" s="1">
        <v>0.1</v>
      </c>
      <c r="AB347" s="1">
        <v>29.5</v>
      </c>
      <c r="AC347" s="1">
        <v>0.57095666666666589</v>
      </c>
      <c r="AD347" s="1">
        <v>1.161</v>
      </c>
      <c r="AE347" s="1">
        <v>1.013E-3</v>
      </c>
      <c r="AF347" s="1">
        <v>2.0737425496871413</v>
      </c>
      <c r="AG347" s="1">
        <v>1.6641783961239309</v>
      </c>
      <c r="AH347" s="1">
        <v>998.61095774774856</v>
      </c>
      <c r="AI347" s="1">
        <v>2.4500000000000002</v>
      </c>
      <c r="AJ347" s="1">
        <v>28.356481481481481</v>
      </c>
      <c r="AK347" s="1">
        <v>6.7000000000000004E-2</v>
      </c>
      <c r="AL347" s="1">
        <v>200</v>
      </c>
      <c r="AM347" s="1">
        <v>30</v>
      </c>
      <c r="AN347" s="1">
        <f>((AA347*(AB347-AC347))/((AA347+(AK347*(1+(AL347/AM347))))*AH347*AI347))</f>
        <v>1.9268110426644851E-3</v>
      </c>
      <c r="AO347" s="1">
        <f>((86400*AD347*AE347*(AF347-AG347))/AM347)/((AA347+(AK347*(1+(AL347/AM347))))*AH347*AI347)</f>
        <v>9.2397696902846453E-4</v>
      </c>
      <c r="AP347" s="1">
        <f>AN347+AO347</f>
        <v>2.8507880116929495E-3</v>
      </c>
      <c r="AQ347" s="1">
        <f>AP347*Z347</f>
        <v>23131.293926876591</v>
      </c>
      <c r="AR347" s="1">
        <v>388000</v>
      </c>
      <c r="AS347" s="1">
        <v>100</v>
      </c>
      <c r="AT347" s="1">
        <v>5</v>
      </c>
      <c r="AU347" s="1">
        <f>((AA347*(AB347-AC347))/((AA347+(AK347*(1+(AS347/AT347))))*AH347*AI347))</f>
        <v>7.8461825471031106E-4</v>
      </c>
      <c r="AV347" s="1">
        <f>((86400*AD347*AE347*(AF347-AG347))/AT347)/((AA347+(AK347*(1+(AS347/AT347))))*AH347*AI347)</f>
        <v>2.2575203715745227E-3</v>
      </c>
      <c r="AW347" s="1">
        <f>AU347+AV347</f>
        <v>3.0421386262848337E-3</v>
      </c>
      <c r="AX347" s="1">
        <f>AW347*AR347</f>
        <v>1180.3497869985154</v>
      </c>
      <c r="AY347" s="1">
        <v>392000</v>
      </c>
      <c r="AZ347" s="1">
        <v>3.3999999999999998E-3</v>
      </c>
      <c r="BA347" s="1">
        <v>0.1</v>
      </c>
      <c r="BB347" s="1">
        <f>AY347*AZ347*BA347</f>
        <v>133.28</v>
      </c>
      <c r="BC347" s="1">
        <v>30000</v>
      </c>
      <c r="BD347" s="1">
        <f>BC347*W347/E347</f>
        <v>110.51046188530985</v>
      </c>
      <c r="BE347" s="1">
        <f>9325000-E347</f>
        <v>8966540.8193966448</v>
      </c>
      <c r="BF347" s="1">
        <f>AZ347*BE347</f>
        <v>30486.23878594859</v>
      </c>
      <c r="BG347" s="1">
        <f>AVERAGE(BF345:BF347)</f>
        <v>10162.079595316196</v>
      </c>
      <c r="BH347" s="1">
        <f>IF((BD347+BB347+AX347+AQ347)&lt;BG347,BD347+BB347+AX347+AQ347,BG347)</f>
        <v>10162.079595316196</v>
      </c>
      <c r="BI347" s="11">
        <v>1990.1367000000007</v>
      </c>
      <c r="BJ347" s="1">
        <v>5642.9846146622112</v>
      </c>
      <c r="BK347" s="1">
        <v>21373.319449577226</v>
      </c>
    </row>
    <row r="348" spans="1:63">
      <c r="A348" s="8">
        <v>40160</v>
      </c>
      <c r="B348" s="7" t="s">
        <v>404</v>
      </c>
      <c r="C348" s="1">
        <v>22.276221571428575</v>
      </c>
      <c r="D348" s="1">
        <f>1*C348-19.06222222</f>
        <v>3.2139993514285763</v>
      </c>
      <c r="E348" s="1">
        <f>-9018.7*D348^3 + 50694*D348^2 + 41936*D348-0.0000001</f>
        <v>359020.40671733883</v>
      </c>
      <c r="F348" s="1">
        <f>C348-C349</f>
        <v>-5.2291746031585262E-4</v>
      </c>
      <c r="G348" s="1">
        <f>-2254.7*D348^4 + 16898*D348^3 + 20968*D348^2 + 0.8449*D348-0.0000003</f>
        <v>537023.58849739889</v>
      </c>
      <c r="H348" s="1">
        <f>G348-G347</f>
        <v>2273.8538207437377</v>
      </c>
      <c r="I348" s="1">
        <v>1012.1874999999999</v>
      </c>
      <c r="J348" s="9">
        <v>1.2999999999999999E-3</v>
      </c>
      <c r="K348" s="1">
        <v>1.1679999999999999</v>
      </c>
      <c r="L348" s="9">
        <v>2453000</v>
      </c>
      <c r="M348" s="1">
        <v>3.3791666666666669</v>
      </c>
      <c r="N348" s="1">
        <v>13.452012543323701</v>
      </c>
      <c r="O348" s="10">
        <v>15.983333333333334</v>
      </c>
      <c r="P348" s="1">
        <f>AVERAGE(Q348:Q349)</f>
        <v>21.9542875</v>
      </c>
      <c r="Q348" s="1">
        <f>1.158*O348+2.676</f>
        <v>21.184699999999999</v>
      </c>
      <c r="R348" s="1">
        <f>EXP(2.3026*(((7.5*P348)/(P348+237.3)+0.7858)))</f>
        <v>26.358916400823251</v>
      </c>
      <c r="S348" s="1">
        <f>((0.622/I348)*J348*K348*L348*M348*(N348-R348))</f>
        <v>-99.826270411766146</v>
      </c>
      <c r="T348" s="1">
        <f>IF(S348&lt;0,S348,0)</f>
        <v>-99.826270411766146</v>
      </c>
      <c r="U348" s="9">
        <v>2258000</v>
      </c>
      <c r="V348" s="1">
        <f>(-T348)*E348/U348</f>
        <v>15.872306556380572</v>
      </c>
      <c r="W348" s="1">
        <f>V348*3600*24/1000</f>
        <v>1371.3672864712814</v>
      </c>
      <c r="X348" s="1">
        <v>8.0000000000000004E-4</v>
      </c>
      <c r="Y348" s="1">
        <f>X348*E348</f>
        <v>287.21632537387109</v>
      </c>
      <c r="Z348" s="1">
        <v>8114000</v>
      </c>
      <c r="AA348" s="1">
        <v>0.1</v>
      </c>
      <c r="AB348" s="1">
        <v>14.2</v>
      </c>
      <c r="AC348" s="1">
        <v>-0.53013666666666692</v>
      </c>
      <c r="AD348" s="1">
        <v>1.161</v>
      </c>
      <c r="AE348" s="1">
        <v>1.013E-3</v>
      </c>
      <c r="AF348" s="1">
        <v>1.8163519154967631</v>
      </c>
      <c r="AG348" s="1">
        <v>1.3448572307657285</v>
      </c>
      <c r="AH348" s="1">
        <v>998.97477289223775</v>
      </c>
      <c r="AI348" s="1">
        <v>2.4500000000000002</v>
      </c>
      <c r="AJ348" s="1">
        <v>28.356481481481481</v>
      </c>
      <c r="AK348" s="1">
        <v>6.7000000000000004E-2</v>
      </c>
      <c r="AL348" s="1">
        <v>200</v>
      </c>
      <c r="AM348" s="1">
        <v>30</v>
      </c>
      <c r="AN348" s="1">
        <f>((AA348*(AB348-AC348))/((AA348+(AK348*(1+(AL348/AM348))))*AH348*AI348))</f>
        <v>9.8073943180900847E-4</v>
      </c>
      <c r="AO348" s="1">
        <f>((86400*AD348*AE348*(AF348-AG348))/AM348)/((AA348+(AK348*(1+(AL348/AM348))))*AH348*AI348)</f>
        <v>1.0633048989015497E-3</v>
      </c>
      <c r="AP348" s="1">
        <f>AN348+AO348</f>
        <v>2.044044330710558E-3</v>
      </c>
      <c r="AQ348" s="1">
        <f>AP348*Z348</f>
        <v>16585.375699385466</v>
      </c>
      <c r="AR348" s="1">
        <v>388000</v>
      </c>
      <c r="AS348" s="1">
        <v>100</v>
      </c>
      <c r="AT348" s="1">
        <v>5</v>
      </c>
      <c r="AU348" s="1">
        <f>((AA348*(AB348-AC348))/((AA348+(AK348*(1+(AS348/AT348))))*AH348*AI348))</f>
        <v>3.9936768280477434E-4</v>
      </c>
      <c r="AV348" s="1">
        <f>((86400*AD348*AE348*(AF348-AG348))/AT348)/((AA348+(AK348*(1+(AS348/AT348))))*AH348*AI348)</f>
        <v>2.5979353933347753E-3</v>
      </c>
      <c r="AW348" s="1">
        <f>AU348+AV348</f>
        <v>2.9973030761395497E-3</v>
      </c>
      <c r="AX348" s="1">
        <f>AW348*AR348</f>
        <v>1162.9535935421452</v>
      </c>
      <c r="AY348" s="1">
        <v>392000</v>
      </c>
      <c r="AZ348" s="1">
        <v>8.0000000000000004E-4</v>
      </c>
      <c r="BA348" s="1">
        <v>0.1</v>
      </c>
      <c r="BB348" s="1">
        <f>AY348*AZ348*BA348</f>
        <v>31.360000000000003</v>
      </c>
      <c r="BC348" s="1">
        <v>30000</v>
      </c>
      <c r="BD348" s="1">
        <f>BC348*W348/E348</f>
        <v>114.59242378534007</v>
      </c>
      <c r="BE348" s="1">
        <f>9325000-E348</f>
        <v>8965979.5932826605</v>
      </c>
      <c r="BF348" s="1">
        <f>AZ348*BE348</f>
        <v>7172.7836746261291</v>
      </c>
      <c r="BG348" s="1">
        <f>AVERAGE(BF346:BF348)</f>
        <v>12553.00748685824</v>
      </c>
      <c r="BH348" s="1">
        <f>IF((BD348+BB348+AX348+AQ348)&lt;BG348,BD348+BB348+AX348+AQ348,BG348)</f>
        <v>12553.00748685824</v>
      </c>
      <c r="BI348" s="11">
        <v>1759.7781000000004</v>
      </c>
      <c r="BJ348" s="1">
        <v>19899.26256624591</v>
      </c>
      <c r="BK348" s="1">
        <v>21497.489248087059</v>
      </c>
    </row>
    <row r="349" spans="1:63">
      <c r="A349" s="8">
        <v>40161</v>
      </c>
      <c r="B349" s="7" t="s">
        <v>405</v>
      </c>
      <c r="C349" s="1">
        <v>22.276744488888891</v>
      </c>
      <c r="D349" s="1">
        <f>1*C349-19.06222222</f>
        <v>3.2145222688888921</v>
      </c>
      <c r="E349" s="1">
        <f>-9018.7*D349^3 + 50694*D349^2 + 41936*D349-0.0000001</f>
        <v>359066.5772542198</v>
      </c>
      <c r="F349" s="1">
        <f>C349-C350</f>
        <v>1.9891793650828049E-3</v>
      </c>
      <c r="G349" s="1">
        <f>-2254.7*D349^4 + 16898*D349^3 + 20968*D349^2 + 0.8449*D349-0.0000003</f>
        <v>537211.33731454168</v>
      </c>
      <c r="H349" s="1">
        <f>G349-G348</f>
        <v>187.74881714279763</v>
      </c>
      <c r="I349" s="1">
        <v>1009.0458333333335</v>
      </c>
      <c r="J349" s="9">
        <v>1.2999999999999999E-3</v>
      </c>
      <c r="K349" s="1">
        <v>1.1679999999999999</v>
      </c>
      <c r="L349" s="9">
        <v>2453000</v>
      </c>
      <c r="M349" s="1">
        <v>3.4958333333333331</v>
      </c>
      <c r="N349" s="1">
        <v>15.667470380830318</v>
      </c>
      <c r="O349" s="10">
        <v>17.312500000000004</v>
      </c>
      <c r="P349" s="1">
        <f>AVERAGE(Q349:Q350)</f>
        <v>20.692550000000001</v>
      </c>
      <c r="Q349" s="1">
        <f>1.158*O349+2.676</f>
        <v>22.723875</v>
      </c>
      <c r="R349" s="1">
        <f>EXP(2.3026*(((7.5*P349)/(P349+237.3)+0.7858)))</f>
        <v>24.39798546190006</v>
      </c>
      <c r="S349" s="1">
        <f>((0.622/I349)*J349*K349*L349*M349*(N349-R349))</f>
        <v>-70.073501707949958</v>
      </c>
      <c r="T349" s="1">
        <f>IF(S349&lt;0,S349,0)</f>
        <v>-70.073501707949958</v>
      </c>
      <c r="U349" s="9">
        <v>2258000</v>
      </c>
      <c r="V349" s="1">
        <f>(-T349)*E349/U349</f>
        <v>11.143070156993497</v>
      </c>
      <c r="W349" s="1">
        <f>V349*3600*24/1000</f>
        <v>962.76126156423823</v>
      </c>
      <c r="X349" s="1">
        <v>6.4000000000000003E-3</v>
      </c>
      <c r="Y349" s="1">
        <f>X349*E349</f>
        <v>2298.0260944270067</v>
      </c>
      <c r="Z349" s="1">
        <v>8114000</v>
      </c>
      <c r="AA349" s="1">
        <v>0.1</v>
      </c>
      <c r="AB349" s="1">
        <v>31.4</v>
      </c>
      <c r="AC349" s="1">
        <v>0.11984333333333501</v>
      </c>
      <c r="AD349" s="1">
        <v>1.161</v>
      </c>
      <c r="AE349" s="1">
        <v>1.013E-3</v>
      </c>
      <c r="AF349" s="1">
        <v>1.9764381123271053</v>
      </c>
      <c r="AG349" s="1">
        <v>1.5663272040192309</v>
      </c>
      <c r="AH349" s="1">
        <v>998.74926631672145</v>
      </c>
      <c r="AI349" s="1">
        <v>2.4500000000000002</v>
      </c>
      <c r="AJ349" s="1">
        <v>28.356481481481481</v>
      </c>
      <c r="AK349" s="1">
        <v>6.7000000000000004E-2</v>
      </c>
      <c r="AL349" s="1">
        <v>200</v>
      </c>
      <c r="AM349" s="1">
        <v>30</v>
      </c>
      <c r="AN349" s="1">
        <f>((AA349*(AB349-AC349))/((AA349+(AK349*(1+(AL349/AM349))))*AH349*AI349))</f>
        <v>2.0831177913163104E-3</v>
      </c>
      <c r="AO349" s="1">
        <f>((86400*AD349*AE349*(AF349-AG349))/AM349)/((AA349+(AK349*(1+(AL349/AM349))))*AH349*AI349)</f>
        <v>9.2508232326788569E-4</v>
      </c>
      <c r="AP349" s="1">
        <f>AN349+AO349</f>
        <v>3.0082001145841962E-3</v>
      </c>
      <c r="AQ349" s="1">
        <f>AP349*Z349</f>
        <v>24408.53572973617</v>
      </c>
      <c r="AR349" s="1">
        <v>388000</v>
      </c>
      <c r="AS349" s="1">
        <v>100</v>
      </c>
      <c r="AT349" s="1">
        <v>5</v>
      </c>
      <c r="AU349" s="1">
        <f>((AA349*(AB349-AC349))/((AA349+(AK349*(1+(AS349/AT349))))*AH349*AI349))</f>
        <v>8.482680499476504E-4</v>
      </c>
      <c r="AV349" s="1">
        <f>((86400*AD349*AE349*(AF349-AG349))/AT349)/((AA349+(AK349*(1+(AS349/AT349))))*AH349*AI349)</f>
        <v>2.260221044639917E-3</v>
      </c>
      <c r="AW349" s="1">
        <f>AU349+AV349</f>
        <v>3.1084890945875672E-3</v>
      </c>
      <c r="AX349" s="1">
        <f>AW349*AR349</f>
        <v>1206.0937686999762</v>
      </c>
      <c r="AY349" s="1">
        <v>392000</v>
      </c>
      <c r="AZ349" s="1">
        <v>6.4000000000000003E-3</v>
      </c>
      <c r="BA349" s="1">
        <v>0.1</v>
      </c>
      <c r="BB349" s="1">
        <f>AY349*AZ349*BA349</f>
        <v>250.88000000000002</v>
      </c>
      <c r="BC349" s="1">
        <v>30000</v>
      </c>
      <c r="BD349" s="1">
        <f>BC349*W349/E349</f>
        <v>80.438669808240178</v>
      </c>
      <c r="BE349" s="1">
        <f>9325000-E349</f>
        <v>8965933.422745781</v>
      </c>
      <c r="BF349" s="1">
        <f>AZ349*BE349</f>
        <v>57381.973905573002</v>
      </c>
      <c r="BG349" s="1">
        <f>AVERAGE(BF347:BF349)</f>
        <v>31680.33212204924</v>
      </c>
      <c r="BH349" s="1">
        <f>IF((BD349+BB349+AX349+AQ349)&lt;BG349,BD349+BB349+AX349+AQ349,BG349)</f>
        <v>25945.948168244387</v>
      </c>
      <c r="BI349" s="11">
        <v>1885.1202000000005</v>
      </c>
      <c r="BJ349" s="1">
        <v>24530.125463807028</v>
      </c>
      <c r="BK349" s="1">
        <v>21497.489248087059</v>
      </c>
    </row>
    <row r="350" spans="1:63">
      <c r="A350" s="8">
        <v>40162</v>
      </c>
      <c r="B350" s="7" t="s">
        <v>406</v>
      </c>
      <c r="C350" s="1">
        <v>22.274755309523808</v>
      </c>
      <c r="D350" s="1">
        <f>1*C350-19.06222222</f>
        <v>3.2125330895238093</v>
      </c>
      <c r="E350" s="1">
        <f>-9018.7*D350^3 + 50694*D350^2 + 41936*D350-0.0000001</f>
        <v>358890.83866736898</v>
      </c>
      <c r="F350" s="1">
        <f>C350-C351</f>
        <v>7.8801322751331782E-4</v>
      </c>
      <c r="G350" s="1">
        <f>-2254.7*D350^4 + 16898*D350^3 + 20968*D350^2 + 0.8449*D350-0.0000003</f>
        <v>536497.26914910681</v>
      </c>
      <c r="H350" s="1">
        <f>G350-G349</f>
        <v>-714.06816543487366</v>
      </c>
      <c r="I350" s="1">
        <v>1012.3583333333333</v>
      </c>
      <c r="J350" s="9">
        <v>1.2999999999999999E-3</v>
      </c>
      <c r="K350" s="1">
        <v>1.1679999999999999</v>
      </c>
      <c r="L350" s="9">
        <v>2453000</v>
      </c>
      <c r="M350" s="1">
        <v>4.3624999999999998</v>
      </c>
      <c r="N350" s="1">
        <v>10.794865078317278</v>
      </c>
      <c r="O350" s="10">
        <v>13.804166666666667</v>
      </c>
      <c r="P350" s="1">
        <f>AVERAGE(Q350:Q351)</f>
        <v>18.0581</v>
      </c>
      <c r="Q350" s="1">
        <f>1.158*O350+2.676</f>
        <v>18.661225000000002</v>
      </c>
      <c r="R350" s="1">
        <f>EXP(2.3026*(((7.5*P350)/(P350+237.3)+0.7858)))</f>
        <v>20.710200109146552</v>
      </c>
      <c r="S350" s="1">
        <f>((0.622/I350)*J350*K350*L350*M350*(N350-R350))</f>
        <v>-98.988034047576122</v>
      </c>
      <c r="T350" s="1">
        <f>IF(S350&lt;0,S350,0)</f>
        <v>-98.988034047576122</v>
      </c>
      <c r="U350" s="9">
        <v>2258000</v>
      </c>
      <c r="V350" s="1">
        <f>(-T350)*E350/U350</f>
        <v>15.733347456762031</v>
      </c>
      <c r="W350" s="1">
        <f>V350*3600*24/1000</f>
        <v>1359.3612202642394</v>
      </c>
      <c r="X350" s="1">
        <v>1.6000000000000001E-3</v>
      </c>
      <c r="Y350" s="1">
        <f>X350*E350</f>
        <v>574.22534186779035</v>
      </c>
      <c r="Z350" s="1">
        <v>8114000</v>
      </c>
      <c r="AA350" s="1">
        <v>0.1</v>
      </c>
      <c r="AB350" s="1">
        <v>29.7</v>
      </c>
      <c r="AC350" s="1">
        <v>-1.2507666666666675</v>
      </c>
      <c r="AD350" s="1">
        <v>1.161</v>
      </c>
      <c r="AE350" s="1">
        <v>1.013E-3</v>
      </c>
      <c r="AF350" s="1">
        <v>1.5784020117862843</v>
      </c>
      <c r="AG350" s="1">
        <v>1.0792323755588717</v>
      </c>
      <c r="AH350" s="1">
        <v>999.30017153585436</v>
      </c>
      <c r="AI350" s="1">
        <v>2.4500000000000002</v>
      </c>
      <c r="AJ350" s="1">
        <v>28.356481481481481</v>
      </c>
      <c r="AK350" s="1">
        <v>6.7000000000000004E-2</v>
      </c>
      <c r="AL350" s="1">
        <v>200</v>
      </c>
      <c r="AM350" s="1">
        <v>30</v>
      </c>
      <c r="AN350" s="1">
        <f>((AA350*(AB350-AC350))/((AA350+(AK350*(1+(AL350/AM350))))*AH350*AI350))</f>
        <v>2.0600455872402941E-3</v>
      </c>
      <c r="AO350" s="1">
        <f>((86400*AD350*AE350*(AF350-AG350))/AM350)/((AA350+(AK350*(1+(AL350/AM350))))*AH350*AI350)</f>
        <v>1.1253503043226237E-3</v>
      </c>
      <c r="AP350" s="1">
        <f>AN350+AO350</f>
        <v>3.1853958915629178E-3</v>
      </c>
      <c r="AQ350" s="1">
        <f>AP350*Z350</f>
        <v>25846.302264141515</v>
      </c>
      <c r="AR350" s="1">
        <v>388000</v>
      </c>
      <c r="AS350" s="1">
        <v>100</v>
      </c>
      <c r="AT350" s="1">
        <v>5</v>
      </c>
      <c r="AU350" s="1">
        <f>((AA350*(AB350-AC350))/((AA350+(AK350*(1+(AS350/AT350))))*AH350*AI350))</f>
        <v>8.3887279940486202E-4</v>
      </c>
      <c r="AV350" s="1">
        <f>((86400*AD350*AE350*(AF350-AG350))/AT350)/((AA350+(AK350*(1+(AS350/AT350))))*AH350*AI350)</f>
        <v>2.749528746195024E-3</v>
      </c>
      <c r="AW350" s="1">
        <f>AU350+AV350</f>
        <v>3.5884015455998862E-3</v>
      </c>
      <c r="AX350" s="1">
        <f>AW350*AR350</f>
        <v>1392.2997996927559</v>
      </c>
      <c r="AY350" s="1">
        <v>392000</v>
      </c>
      <c r="AZ350" s="1">
        <v>1.6000000000000001E-3</v>
      </c>
      <c r="BA350" s="1">
        <v>0.1</v>
      </c>
      <c r="BB350" s="1">
        <f>AY350*AZ350*BA350</f>
        <v>62.720000000000006</v>
      </c>
      <c r="BC350" s="1">
        <v>30000</v>
      </c>
      <c r="BD350" s="1">
        <f>BC350*W350/E350</f>
        <v>113.63019674549037</v>
      </c>
      <c r="BE350" s="1">
        <f>9325000-E350</f>
        <v>8966109.1613326315</v>
      </c>
      <c r="BF350" s="1">
        <f>AZ350*BE350</f>
        <v>14345.774658132212</v>
      </c>
      <c r="BG350" s="1">
        <f>AVERAGE(BF348:BF350)</f>
        <v>26300.177412777117</v>
      </c>
      <c r="BH350" s="1">
        <f>IF((BD350+BB350+AX350+AQ350)&lt;BG350,BD350+BB350+AX350+AQ350,BG350)</f>
        <v>26300.177412777117</v>
      </c>
      <c r="BI350" s="11">
        <v>1997.1764999999984</v>
      </c>
      <c r="BJ350" s="1">
        <v>23423.59803512548</v>
      </c>
      <c r="BK350" s="1">
        <v>21497.489248087059</v>
      </c>
    </row>
    <row r="351" spans="1:63">
      <c r="A351" s="8">
        <v>40163</v>
      </c>
      <c r="B351" s="7" t="s">
        <v>407</v>
      </c>
      <c r="C351" s="1">
        <v>22.273967296296295</v>
      </c>
      <c r="D351" s="1">
        <f>1*C351-19.06222222</f>
        <v>3.211745076296296</v>
      </c>
      <c r="E351" s="1">
        <f>-9018.7*D351^3 + 50694*D351^2 + 41936*D351-0.0000001</f>
        <v>358821.14054191601</v>
      </c>
      <c r="F351" s="1">
        <f>C351-C352</f>
        <v>3.5466375661350469E-3</v>
      </c>
      <c r="G351" s="1">
        <f>-2254.7*D351^4 + 16898*D351^3 + 20968*D351^2 + 0.8449*D351-0.0000003</f>
        <v>536214.48782543954</v>
      </c>
      <c r="H351" s="1">
        <f>G351-G350</f>
        <v>-282.78132366726641</v>
      </c>
      <c r="I351" s="1">
        <v>1018.1291666666668</v>
      </c>
      <c r="J351" s="9">
        <v>1.2999999999999999E-3</v>
      </c>
      <c r="K351" s="1">
        <v>1.1679999999999999</v>
      </c>
      <c r="L351" s="9">
        <v>2453000</v>
      </c>
      <c r="M351" s="1">
        <v>3.125</v>
      </c>
      <c r="N351" s="1">
        <v>10.546197870323219</v>
      </c>
      <c r="O351" s="10">
        <v>12.762499999999998</v>
      </c>
      <c r="P351" s="1">
        <f>AVERAGE(Q351:Q352)</f>
        <v>18.383787499999997</v>
      </c>
      <c r="Q351" s="1">
        <f>1.158*O351+2.676</f>
        <v>17.454974999999997</v>
      </c>
      <c r="R351" s="1">
        <f>EXP(2.3026*(((7.5*P351)/(P351+237.3)+0.7858)))</f>
        <v>21.137917164628423</v>
      </c>
      <c r="S351" s="1">
        <f>((0.622/I351)*J351*K351*L351*M351*(N351-R351))</f>
        <v>-75.31608433724108</v>
      </c>
      <c r="T351" s="1">
        <f>IF(S351&lt;0,S351,0)</f>
        <v>-75.31608433724108</v>
      </c>
      <c r="U351" s="9">
        <v>2258000</v>
      </c>
      <c r="V351" s="1">
        <f>(-T351)*E351/U351</f>
        <v>11.968557698423375</v>
      </c>
      <c r="W351" s="1">
        <f>V351*3600*24/1000</f>
        <v>1034.0833851437794</v>
      </c>
      <c r="X351" s="1">
        <v>2.0000000000000001E-4</v>
      </c>
      <c r="Y351" s="1">
        <f>X351*E351</f>
        <v>71.764228108383207</v>
      </c>
      <c r="Z351" s="1">
        <v>8114000</v>
      </c>
      <c r="AA351" s="1">
        <v>0.1</v>
      </c>
      <c r="AB351" s="1">
        <v>28.4</v>
      </c>
      <c r="AC351" s="1">
        <v>-1.1068500000000021</v>
      </c>
      <c r="AD351" s="1">
        <v>1.161</v>
      </c>
      <c r="AE351" s="1">
        <v>1.013E-3</v>
      </c>
      <c r="AF351" s="1">
        <v>1.4746599798408326</v>
      </c>
      <c r="AG351" s="1">
        <v>1.0543818855861953</v>
      </c>
      <c r="AH351" s="1">
        <v>999.43554372269705</v>
      </c>
      <c r="AI351" s="1">
        <v>2.4500000000000002</v>
      </c>
      <c r="AJ351" s="1">
        <v>28.356481481481481</v>
      </c>
      <c r="AK351" s="1">
        <v>6.7000000000000004E-2</v>
      </c>
      <c r="AL351" s="1">
        <v>200</v>
      </c>
      <c r="AM351" s="1">
        <v>30</v>
      </c>
      <c r="AN351" s="1">
        <f>((AA351*(AB351-AC351))/((AA351+(AK351*(1+(AL351/AM351))))*AH351*AI351))</f>
        <v>1.9636742276193642E-3</v>
      </c>
      <c r="AO351" s="1">
        <f>((86400*AD351*AE351*(AF351-AG351))/AM351)/((AA351+(AK351*(1+(AL351/AM351))))*AH351*AI351)</f>
        <v>9.4736535467788226E-4</v>
      </c>
      <c r="AP351" s="1">
        <f>AN351+AO351</f>
        <v>2.9110395822972467E-3</v>
      </c>
      <c r="AQ351" s="1">
        <f>AP351*Z351</f>
        <v>23620.17517075986</v>
      </c>
      <c r="AR351" s="1">
        <v>388000</v>
      </c>
      <c r="AS351" s="1">
        <v>100</v>
      </c>
      <c r="AT351" s="1">
        <v>5</v>
      </c>
      <c r="AU351" s="1">
        <f>((AA351*(AB351-AC351))/((AA351+(AK351*(1+(AS351/AT351))))*AH351*AI351))</f>
        <v>7.9962934152781454E-4</v>
      </c>
      <c r="AV351" s="1">
        <f>((86400*AD351*AE351*(AF351-AG351))/AT351)/((AA351+(AK351*(1+(AS351/AT351))))*AH351*AI351)</f>
        <v>2.3146643901287081E-3</v>
      </c>
      <c r="AW351" s="1">
        <f>AU351+AV351</f>
        <v>3.1142937316565224E-3</v>
      </c>
      <c r="AX351" s="1">
        <f>AW351*AR351</f>
        <v>1208.3459678827307</v>
      </c>
      <c r="AY351" s="1">
        <v>392000</v>
      </c>
      <c r="AZ351" s="1">
        <v>2.0000000000000001E-4</v>
      </c>
      <c r="BA351" s="1">
        <v>0.1</v>
      </c>
      <c r="BB351" s="1">
        <f>AY351*AZ351*BA351</f>
        <v>7.8400000000000007</v>
      </c>
      <c r="BC351" s="1">
        <v>30000</v>
      </c>
      <c r="BD351" s="1">
        <f>BC351*W351/E351</f>
        <v>86.456727458870176</v>
      </c>
      <c r="BE351" s="1">
        <f>9325000-E351</f>
        <v>8966178.8594580833</v>
      </c>
      <c r="BF351" s="1">
        <f>AZ351*BE351</f>
        <v>1793.2357718916167</v>
      </c>
      <c r="BG351" s="1">
        <f>AVERAGE(BF349:BF351)</f>
        <v>24506.994778532277</v>
      </c>
      <c r="BH351" s="1">
        <f>IF((BD351+BB351+AX351+AQ351)&lt;BG351,BD351+BB351+AX351+AQ351,BG351)</f>
        <v>24506.994778532277</v>
      </c>
      <c r="BI351" s="11">
        <v>1553.3198999999986</v>
      </c>
      <c r="BJ351" s="1">
        <v>22371.271314718928</v>
      </c>
      <c r="BK351" s="1">
        <v>21497.489248087059</v>
      </c>
    </row>
    <row r="352" spans="1:63">
      <c r="A352" s="8">
        <v>40164</v>
      </c>
      <c r="B352" s="7" t="s">
        <v>408</v>
      </c>
      <c r="C352" s="1">
        <v>22.27042065873016</v>
      </c>
      <c r="D352" s="1">
        <f>1*C352-19.06222222</f>
        <v>3.208198438730161</v>
      </c>
      <c r="E352" s="1">
        <f>-9018.7*D352^3 + 50694*D352^2 + 41936*D352-0.0000001</f>
        <v>358506.89166418923</v>
      </c>
      <c r="F352" s="1">
        <f>C352-C353</f>
        <v>1.9541349206342318E-3</v>
      </c>
      <c r="G352" s="1">
        <f>-2254.7*D352^4 + 16898*D352^3 + 20968*D352^2 + 0.8449*D352-0.0000003</f>
        <v>534942.44501753664</v>
      </c>
      <c r="H352" s="1">
        <f>G352-G351</f>
        <v>-1272.042807902908</v>
      </c>
      <c r="I352" s="1">
        <v>1021.6666666666664</v>
      </c>
      <c r="J352" s="9">
        <v>1.2999999999999999E-3</v>
      </c>
      <c r="K352" s="1">
        <v>1.1679999999999999</v>
      </c>
      <c r="L352" s="9">
        <v>2453000</v>
      </c>
      <c r="M352" s="1">
        <v>2.15</v>
      </c>
      <c r="N352" s="1">
        <v>12.19890112329295</v>
      </c>
      <c r="O352" s="10">
        <v>14.366666666666665</v>
      </c>
      <c r="P352" s="1">
        <f>AVERAGE(Q352:Q353)</f>
        <v>19.319837499999998</v>
      </c>
      <c r="Q352" s="1">
        <f>1.158*O352+2.676</f>
        <v>19.312599999999996</v>
      </c>
      <c r="R352" s="1">
        <f>EXP(2.3026*(((7.5*P352)/(P352+237.3)+0.7858)))</f>
        <v>22.410547617900921</v>
      </c>
      <c r="S352" s="1">
        <f>((0.622/I352)*J352*K352*L352*M352*(N352-R352))</f>
        <v>-49.785071570995349</v>
      </c>
      <c r="T352" s="1">
        <f>IF(S352&lt;0,S352,0)</f>
        <v>-49.785071570995349</v>
      </c>
      <c r="U352" s="9">
        <v>2258000</v>
      </c>
      <c r="V352" s="1">
        <f>(-T352)*E352/U352</f>
        <v>7.9044691143475365</v>
      </c>
      <c r="W352" s="1">
        <f>V352*3600*24/1000</f>
        <v>682.94613147962707</v>
      </c>
      <c r="X352" s="1">
        <v>0</v>
      </c>
      <c r="Y352" s="1">
        <f>X352*E352</f>
        <v>0</v>
      </c>
      <c r="Z352" s="1">
        <v>8114000</v>
      </c>
      <c r="AA352" s="1">
        <v>0.1</v>
      </c>
      <c r="AB352" s="1">
        <v>24.33</v>
      </c>
      <c r="AC352" s="1">
        <v>-9.786333333333358E-2</v>
      </c>
      <c r="AD352" s="1">
        <v>1.161</v>
      </c>
      <c r="AE352" s="1">
        <v>1.013E-3</v>
      </c>
      <c r="AF352" s="1">
        <v>1.6370422632453083</v>
      </c>
      <c r="AG352" s="1">
        <v>1.2195964861177546</v>
      </c>
      <c r="AH352" s="1">
        <v>999.22157365255202</v>
      </c>
      <c r="AI352" s="1">
        <v>2.4500000000000002</v>
      </c>
      <c r="AJ352" s="1">
        <v>28.356481481481481</v>
      </c>
      <c r="AK352" s="1">
        <v>6.7000000000000004E-2</v>
      </c>
      <c r="AL352" s="1">
        <v>200</v>
      </c>
      <c r="AM352" s="1">
        <v>30</v>
      </c>
      <c r="AN352" s="1">
        <f>((AA352*(AB352-AC352))/((AA352+(AK352*(1+(AL352/AM352))))*AH352*AI352))</f>
        <v>1.6260169233202719E-3</v>
      </c>
      <c r="AO352" s="1">
        <f>((86400*AD352*AE352*(AF352-AG352))/AM352)/((AA352+(AK352*(1+(AL352/AM352))))*AH352*AI352)</f>
        <v>9.4118241603417959E-4</v>
      </c>
      <c r="AP352" s="1">
        <f>AN352+AO352</f>
        <v>2.5671993393544517E-3</v>
      </c>
      <c r="AQ352" s="1">
        <f>AP352*Z352</f>
        <v>20830.255439522021</v>
      </c>
      <c r="AR352" s="1">
        <v>388000</v>
      </c>
      <c r="AS352" s="1">
        <v>100</v>
      </c>
      <c r="AT352" s="1">
        <v>5</v>
      </c>
      <c r="AU352" s="1">
        <f>((AA352*(AB352-AC352))/((AA352+(AK352*(1+(AS352/AT352))))*AH352*AI352))</f>
        <v>6.6213164251993368E-4</v>
      </c>
      <c r="AV352" s="1">
        <f>((86400*AD352*AE352*(AF352-AG352))/AT352)/((AA352+(AK352*(1+(AS352/AT352))))*AH352*AI352)</f>
        <v>2.2995578339999002E-3</v>
      </c>
      <c r="AW352" s="1">
        <f>AU352+AV352</f>
        <v>2.961689476519834E-3</v>
      </c>
      <c r="AX352" s="1">
        <f>AW352*AR352</f>
        <v>1149.1355168896955</v>
      </c>
      <c r="AY352" s="1">
        <v>392000</v>
      </c>
      <c r="AZ352" s="1">
        <v>0</v>
      </c>
      <c r="BA352" s="1">
        <v>0.1</v>
      </c>
      <c r="BB352" s="1">
        <f>AY352*AZ352*BA352</f>
        <v>0</v>
      </c>
      <c r="BC352" s="1">
        <v>30000</v>
      </c>
      <c r="BD352" s="1">
        <f>BC352*W352/E352</f>
        <v>57.14920527547384</v>
      </c>
      <c r="BE352" s="1">
        <f>9325000-E352</f>
        <v>8966493.1083358116</v>
      </c>
      <c r="BF352" s="1">
        <f>AZ352*BE352</f>
        <v>0</v>
      </c>
      <c r="BG352" s="1">
        <f>AVERAGE(BF350:BF352)</f>
        <v>5379.6701433412763</v>
      </c>
      <c r="BH352" s="1">
        <f>IF((BD352+BB352+AX352+AQ352)&lt;BG352,BD352+BB352+AX352+AQ352,BG352)</f>
        <v>5379.6701433412763</v>
      </c>
      <c r="BI352" s="11">
        <v>1327.4198999999983</v>
      </c>
      <c r="BJ352" s="1">
        <v>23414.005824510336</v>
      </c>
      <c r="BK352" s="1">
        <v>21497.489248087059</v>
      </c>
    </row>
    <row r="353" spans="1:63">
      <c r="A353" s="8">
        <v>40165</v>
      </c>
      <c r="B353" s="7" t="s">
        <v>409</v>
      </c>
      <c r="C353" s="1">
        <v>22.268466523809526</v>
      </c>
      <c r="D353" s="1">
        <f>1*C353-19.06222222</f>
        <v>3.2062443038095267</v>
      </c>
      <c r="E353" s="1">
        <f>-9018.7*D353^3 + 50694*D353^2 + 41936*D353-0.0000001</f>
        <v>358333.35777833243</v>
      </c>
      <c r="F353" s="1">
        <f>C353-C354</f>
        <v>5.0805925595241774E-2</v>
      </c>
      <c r="G353" s="1">
        <f>-2254.7*D353^4 + 16898*D353^3 + 20968*D353^2 + 0.8449*D353-0.0000003</f>
        <v>534242.04848639679</v>
      </c>
      <c r="H353" s="1">
        <f>G353-G352</f>
        <v>-700.39653113984969</v>
      </c>
      <c r="I353" s="1">
        <v>1021.5791666666665</v>
      </c>
      <c r="J353" s="9">
        <v>1.2999999999999999E-3</v>
      </c>
      <c r="K353" s="1">
        <v>1.1679999999999999</v>
      </c>
      <c r="L353" s="9">
        <v>2453000</v>
      </c>
      <c r="M353" s="1">
        <v>3.0250000000000004</v>
      </c>
      <c r="N353" s="1">
        <v>12.816480062009861</v>
      </c>
      <c r="O353" s="10">
        <v>14.379166666666668</v>
      </c>
      <c r="P353" s="1">
        <f>AVERAGE(Q353:Q354)</f>
        <v>20.28725</v>
      </c>
      <c r="Q353" s="1">
        <f>1.158*O353+2.676</f>
        <v>19.327075000000001</v>
      </c>
      <c r="R353" s="1">
        <f>EXP(2.3026*(((7.5*P353)/(P353+237.3)+0.7858)))</f>
        <v>23.795757888093583</v>
      </c>
      <c r="S353" s="1">
        <f>((0.622/I353)*J353*K353*L353*M353*(N353-R353))</f>
        <v>-75.318429223762905</v>
      </c>
      <c r="T353" s="1">
        <f>IF(S353&lt;0,S353,0)</f>
        <v>-75.318429223762905</v>
      </c>
      <c r="U353" s="9">
        <v>2258000</v>
      </c>
      <c r="V353" s="1">
        <f>(-T353)*E353/U353</f>
        <v>11.952659719371409</v>
      </c>
      <c r="W353" s="1">
        <f>V353*3600*24/1000</f>
        <v>1032.7097997536896</v>
      </c>
      <c r="X353" s="1">
        <v>0</v>
      </c>
      <c r="Y353" s="1">
        <f>X353*E353</f>
        <v>0</v>
      </c>
      <c r="Z353" s="1">
        <v>8114000</v>
      </c>
      <c r="AA353" s="1">
        <v>0.1</v>
      </c>
      <c r="AB353" s="1">
        <v>19.5</v>
      </c>
      <c r="AC353" s="1">
        <v>0.27684333333333411</v>
      </c>
      <c r="AD353" s="1">
        <v>1.161</v>
      </c>
      <c r="AE353" s="1">
        <v>1.013E-3</v>
      </c>
      <c r="AF353" s="1">
        <v>1.6383667958431545</v>
      </c>
      <c r="AG353" s="1">
        <v>1.281339364915667</v>
      </c>
      <c r="AH353" s="1">
        <v>999.21978382926739</v>
      </c>
      <c r="AI353" s="1">
        <v>2.4500000000000002</v>
      </c>
      <c r="AJ353" s="1">
        <v>28.356481481481481</v>
      </c>
      <c r="AK353" s="1">
        <v>6.7000000000000004E-2</v>
      </c>
      <c r="AL353" s="1">
        <v>200</v>
      </c>
      <c r="AM353" s="1">
        <v>30</v>
      </c>
      <c r="AN353" s="1">
        <f>((AA353*(AB353-AC353))/((AA353+(AK353*(1+(AL353/AM353))))*AH353*AI353))</f>
        <v>1.2795729868642549E-3</v>
      </c>
      <c r="AO353" s="1">
        <f>((86400*AD353*AE353*(AF353-AG353))/AM353)/((AA353+(AK353*(1+(AL353/AM353))))*AH353*AI353)</f>
        <v>8.0496332779616663E-4</v>
      </c>
      <c r="AP353" s="1">
        <f>AN353+AO353</f>
        <v>2.0845363146604215E-3</v>
      </c>
      <c r="AQ353" s="1">
        <f>AP353*Z353</f>
        <v>16913.927657154662</v>
      </c>
      <c r="AR353" s="1">
        <v>388000</v>
      </c>
      <c r="AS353" s="1">
        <v>100</v>
      </c>
      <c r="AT353" s="1">
        <v>5</v>
      </c>
      <c r="AU353" s="1">
        <f>((AA353*(AB353-AC353))/((AA353+(AK353*(1+(AS353/AT353))))*AH353*AI353))</f>
        <v>5.2105593205421222E-4</v>
      </c>
      <c r="AV353" s="1">
        <f>((86400*AD353*AE353*(AF353-AG353))/AT353)/((AA353+(AK353*(1+(AS353/AT353))))*AH353*AI353)</f>
        <v>1.9667385354648213E-3</v>
      </c>
      <c r="AW353" s="1">
        <f>AU353+AV353</f>
        <v>2.4877944675190337E-3</v>
      </c>
      <c r="AX353" s="1">
        <f>AW353*AR353</f>
        <v>965.26425339738512</v>
      </c>
      <c r="AY353" s="1">
        <v>392000</v>
      </c>
      <c r="AZ353" s="1">
        <v>0</v>
      </c>
      <c r="BA353" s="1">
        <v>0.1</v>
      </c>
      <c r="BB353" s="1">
        <f>AY353*AZ353*BA353</f>
        <v>0</v>
      </c>
      <c r="BC353" s="1">
        <v>30000</v>
      </c>
      <c r="BD353" s="1">
        <f>BC353*W353/E353</f>
        <v>86.459419197517022</v>
      </c>
      <c r="BE353" s="1">
        <f>9325000-E353</f>
        <v>8966666.6422216669</v>
      </c>
      <c r="BF353" s="1">
        <f>AZ353*BE353</f>
        <v>0</v>
      </c>
      <c r="BG353" s="1">
        <f>AVERAGE(BF351:BF353)</f>
        <v>597.74525729720551</v>
      </c>
      <c r="BH353" s="1">
        <f>IF((BD353+BB353+AX353+AQ353)&lt;BG353,BD353+BB353+AX353+AQ353,BG353)</f>
        <v>597.74525729720551</v>
      </c>
      <c r="BI353" s="11">
        <v>1210.3002000000004</v>
      </c>
      <c r="BJ353" s="1">
        <v>22375.476179473219</v>
      </c>
      <c r="BK353" s="1">
        <v>21497.489248087059</v>
      </c>
    </row>
    <row r="354" spans="1:63">
      <c r="A354" s="8">
        <v>40166</v>
      </c>
      <c r="B354" s="7" t="s">
        <v>410</v>
      </c>
      <c r="C354" s="1">
        <v>22.217660598214284</v>
      </c>
      <c r="D354" s="1">
        <f>1*C354-19.06222222</f>
        <v>3.155438378214285</v>
      </c>
      <c r="E354" s="1">
        <f>-9018.7*D354^3 + 50694*D354^2 + 41936*D354-0.0000001</f>
        <v>353726.15339527989</v>
      </c>
      <c r="F354" s="1">
        <f>C354-C355</f>
        <v>1.60848214285636E-4</v>
      </c>
      <c r="G354" s="1">
        <f>-2254.7*D354^4 + 16898*D354^3 + 20968*D354^2 + 0.8449*D354-0.0000003</f>
        <v>516152.97478501668</v>
      </c>
      <c r="H354" s="1">
        <f>G354-G353</f>
        <v>-18089.073701380112</v>
      </c>
      <c r="I354" s="1">
        <v>1015.4874999999998</v>
      </c>
      <c r="J354" s="9">
        <v>1.2999999999999999E-3</v>
      </c>
      <c r="K354" s="1">
        <v>1.1679999999999999</v>
      </c>
      <c r="L354" s="9">
        <v>2453000</v>
      </c>
      <c r="M354" s="1">
        <v>2.9416666666666664</v>
      </c>
      <c r="N354" s="1">
        <v>14.311442270384093</v>
      </c>
      <c r="O354" s="10">
        <v>16.037499999999998</v>
      </c>
      <c r="P354" s="1">
        <f>AVERAGE(Q354:Q355)</f>
        <v>21.9012125</v>
      </c>
      <c r="Q354" s="1">
        <f>1.158*O354+2.676</f>
        <v>21.247425</v>
      </c>
      <c r="R354" s="1">
        <f>EXP(2.3026*(((7.5*P354)/(P354+237.3)+0.7858)))</f>
        <v>26.273738010813002</v>
      </c>
      <c r="S354" s="1">
        <f>((0.622/I354)*J354*K354*L354*M354*(N354-R354))</f>
        <v>-80.280032675395844</v>
      </c>
      <c r="T354" s="1">
        <f>IF(S354&lt;0,S354,0)</f>
        <v>-80.280032675395844</v>
      </c>
      <c r="U354" s="9">
        <v>2258000</v>
      </c>
      <c r="V354" s="1">
        <f>(-T354)*E354/U354</f>
        <v>12.576238774453124</v>
      </c>
      <c r="W354" s="1">
        <f>V354*3600*24/1000</f>
        <v>1086.58703011275</v>
      </c>
      <c r="X354" s="1">
        <v>0</v>
      </c>
      <c r="Y354" s="1">
        <f>X354*E354</f>
        <v>0</v>
      </c>
      <c r="Z354" s="1">
        <v>8114000</v>
      </c>
      <c r="AA354" s="1">
        <v>0.1</v>
      </c>
      <c r="AB354" s="1">
        <v>25.1</v>
      </c>
      <c r="AC354" s="1">
        <v>0.82948333333333291</v>
      </c>
      <c r="AD354" s="1">
        <v>1.161</v>
      </c>
      <c r="AE354" s="1">
        <v>1.013E-3</v>
      </c>
      <c r="AF354" s="1">
        <v>1.8226465067113722</v>
      </c>
      <c r="AG354" s="1">
        <v>1.4307775077684273</v>
      </c>
      <c r="AH354" s="1">
        <v>998.96597629808014</v>
      </c>
      <c r="AI354" s="1">
        <v>2.4500000000000002</v>
      </c>
      <c r="AJ354" s="1">
        <v>28.356481481481481</v>
      </c>
      <c r="AK354" s="1">
        <v>6.7000000000000004E-2</v>
      </c>
      <c r="AL354" s="1">
        <v>200</v>
      </c>
      <c r="AM354" s="1">
        <v>30</v>
      </c>
      <c r="AN354" s="1">
        <f>((AA354*(AB354-AC354))/((AA354+(AK354*(1+(AL354/AM354))))*AH354*AI354))</f>
        <v>1.6159566517649146E-3</v>
      </c>
      <c r="AO354" s="1">
        <f>((86400*AD354*AE354*(AF354-AG354))/AM354)/((AA354+(AK354*(1+(AL354/AM354))))*AH354*AI354)</f>
        <v>8.8374250850144058E-4</v>
      </c>
      <c r="AP354" s="1">
        <f>AN354+AO354</f>
        <v>2.4996991602663551E-3</v>
      </c>
      <c r="AQ354" s="1">
        <f>AP354*Z354</f>
        <v>20282.558986401204</v>
      </c>
      <c r="AR354" s="1">
        <v>388000</v>
      </c>
      <c r="AS354" s="1">
        <v>100</v>
      </c>
      <c r="AT354" s="1">
        <v>5</v>
      </c>
      <c r="AU354" s="1">
        <f>((AA354*(AB354-AC354))/((AA354+(AK354*(1+(AS354/AT354))))*AH354*AI354))</f>
        <v>6.5803499135129559E-4</v>
      </c>
      <c r="AV354" s="1">
        <f>((86400*AD354*AE354*(AF354-AG354))/AT354)/((AA354+(AK354*(1+(AS354/AT354))))*AH354*AI354)</f>
        <v>2.1592169318528889E-3</v>
      </c>
      <c r="AW354" s="1">
        <f>AU354+AV354</f>
        <v>2.8172519232041848E-3</v>
      </c>
      <c r="AX354" s="1">
        <f>AW354*AR354</f>
        <v>1093.0937462032236</v>
      </c>
      <c r="AY354" s="1">
        <v>392000</v>
      </c>
      <c r="AZ354" s="1">
        <v>0</v>
      </c>
      <c r="BA354" s="1">
        <v>0.1</v>
      </c>
      <c r="BB354" s="1">
        <f>AY354*AZ354*BA354</f>
        <v>0</v>
      </c>
      <c r="BC354" s="1">
        <v>30000</v>
      </c>
      <c r="BD354" s="1">
        <f>BC354*W354/E354</f>
        <v>92.154935648638642</v>
      </c>
      <c r="BE354" s="1">
        <f>9325000-E354</f>
        <v>8971273.8466047198</v>
      </c>
      <c r="BF354" s="1">
        <f>AZ354*BE354</f>
        <v>0</v>
      </c>
      <c r="BG354" s="1">
        <f>AVERAGE(BF352:BF354)</f>
        <v>0</v>
      </c>
      <c r="BH354" s="1">
        <f>IF((BD354+BB354+AX354+AQ354)&lt;BG354,BD354+BB354+AX354+AQ354,BG354)</f>
        <v>0</v>
      </c>
      <c r="BI354" s="11">
        <v>1166.9741999999999</v>
      </c>
      <c r="BJ354" s="1">
        <v>39306.296896734071</v>
      </c>
      <c r="BK354" s="1">
        <v>21136.836025466706</v>
      </c>
    </row>
    <row r="355" spans="1:63">
      <c r="A355" s="8">
        <v>40167</v>
      </c>
      <c r="B355" s="7" t="s">
        <v>411</v>
      </c>
      <c r="C355" s="1">
        <v>22.217499749999998</v>
      </c>
      <c r="D355" s="1">
        <f>1*C355-19.06222222</f>
        <v>3.1552775299999993</v>
      </c>
      <c r="E355" s="1">
        <f>-9018.7*D355^3 + 50694*D355^2 + 41936*D355-0.0000001</f>
        <v>353711.27924272121</v>
      </c>
      <c r="F355" s="1">
        <f>C355-C356</f>
        <v>-4.4493055555960837E-4</v>
      </c>
      <c r="G355" s="1">
        <f>-2254.7*D355^4 + 16898*D355^3 + 20968*D355^2 + 0.8449*D355-0.0000003</f>
        <v>516096.08013052773</v>
      </c>
      <c r="H355" s="1">
        <f>G355-G354</f>
        <v>-56.894654488947708</v>
      </c>
      <c r="I355" s="1">
        <v>1008.4666666666665</v>
      </c>
      <c r="J355" s="9">
        <v>1.2999999999999999E-3</v>
      </c>
      <c r="K355" s="1">
        <v>1.1679999999999999</v>
      </c>
      <c r="L355" s="9">
        <v>2453000</v>
      </c>
      <c r="M355" s="1">
        <v>4.7749999999999986</v>
      </c>
      <c r="N355" s="1">
        <v>15.066535449182336</v>
      </c>
      <c r="O355" s="10">
        <v>17.166666666666668</v>
      </c>
      <c r="P355" s="1">
        <f>AVERAGE(Q355:Q356)</f>
        <v>21.635837499999997</v>
      </c>
      <c r="Q355" s="1">
        <f>1.158*O355+2.676</f>
        <v>22.555</v>
      </c>
      <c r="R355" s="1">
        <f>EXP(2.3026*(((7.5*P355)/(P355+237.3)+0.7858)))</f>
        <v>25.851442569720504</v>
      </c>
      <c r="S355" s="1">
        <f>((0.622/I355)*J355*K355*L355*M355*(N355-R355))</f>
        <v>-118.30479991525007</v>
      </c>
      <c r="T355" s="1">
        <f>IF(S355&lt;0,S355,0)</f>
        <v>-118.30479991525007</v>
      </c>
      <c r="U355" s="9">
        <v>2258000</v>
      </c>
      <c r="V355" s="1">
        <f>(-T355)*E355/U355</f>
        <v>18.532215287235289</v>
      </c>
      <c r="W355" s="1">
        <f>V355*3600*24/1000</f>
        <v>1601.1834008171288</v>
      </c>
      <c r="X355" s="1">
        <v>8.0000000000000004E-4</v>
      </c>
      <c r="Y355" s="1">
        <f>X355*E355</f>
        <v>282.96902339417699</v>
      </c>
      <c r="Z355" s="1">
        <v>8114000</v>
      </c>
      <c r="AA355" s="1">
        <v>0.1</v>
      </c>
      <c r="AB355" s="1">
        <v>31.4</v>
      </c>
      <c r="AC355" s="1">
        <v>0.8436133333333341</v>
      </c>
      <c r="AD355" s="1">
        <v>1.161</v>
      </c>
      <c r="AE355" s="1">
        <v>1.013E-3</v>
      </c>
      <c r="AF355" s="1">
        <v>1.9582905635807279</v>
      </c>
      <c r="AG355" s="1">
        <v>1.5062518251541765</v>
      </c>
      <c r="AH355" s="1">
        <v>998.77498272355956</v>
      </c>
      <c r="AI355" s="1">
        <v>2.4500000000000002</v>
      </c>
      <c r="AJ355" s="1">
        <v>28.356481481481481</v>
      </c>
      <c r="AK355" s="1">
        <v>6.7000000000000004E-2</v>
      </c>
      <c r="AL355" s="1">
        <v>200</v>
      </c>
      <c r="AM355" s="1">
        <v>30</v>
      </c>
      <c r="AN355" s="1">
        <f>((AA355*(AB355-AC355))/((AA355+(AK355*(1+(AL355/AM355))))*AH355*AI355))</f>
        <v>2.0348655685875293E-3</v>
      </c>
      <c r="AO355" s="1">
        <f>((86400*AD355*AE355*(AF355-AG355))/AM355)/((AA355+(AK355*(1+(AL355/AM355))))*AH355*AI355)</f>
        <v>1.0196321794462724E-3</v>
      </c>
      <c r="AP355" s="1">
        <f>AN355+AO355</f>
        <v>3.0544977480338018E-3</v>
      </c>
      <c r="AQ355" s="1">
        <f>AP355*Z355</f>
        <v>24784.194727546266</v>
      </c>
      <c r="AR355" s="1">
        <v>388000</v>
      </c>
      <c r="AS355" s="1">
        <v>100</v>
      </c>
      <c r="AT355" s="1">
        <v>5</v>
      </c>
      <c r="AU355" s="1">
        <f>((AA355*(AB355-AC355))/((AA355+(AK355*(1+(AS355/AT355))))*AH355*AI355))</f>
        <v>8.2861922401451934E-4</v>
      </c>
      <c r="AV355" s="1">
        <f>((86400*AD355*AE355*(AF355-AG355))/AT355)/((AA355+(AK355*(1+(AS355/AT355))))*AH355*AI355)</f>
        <v>2.4912313767227441E-3</v>
      </c>
      <c r="AW355" s="1">
        <f>AU355+AV355</f>
        <v>3.3198506007372634E-3</v>
      </c>
      <c r="AX355" s="1">
        <f>AW355*AR355</f>
        <v>1288.1020330860581</v>
      </c>
      <c r="AY355" s="1">
        <v>392000</v>
      </c>
      <c r="AZ355" s="1">
        <v>8.0000000000000004E-4</v>
      </c>
      <c r="BA355" s="1">
        <v>0.1</v>
      </c>
      <c r="BB355" s="1">
        <f>AY355*AZ355*BA355</f>
        <v>31.360000000000003</v>
      </c>
      <c r="BC355" s="1">
        <v>30000</v>
      </c>
      <c r="BD355" s="1">
        <f>BC355*W355/E355</f>
        <v>135.8042698761418</v>
      </c>
      <c r="BE355" s="1">
        <f>9325000-E355</f>
        <v>8971288.7207572795</v>
      </c>
      <c r="BF355" s="1">
        <f>AZ355*BE355</f>
        <v>7177.0309766058235</v>
      </c>
      <c r="BG355" s="1">
        <f>AVERAGE(BF353:BF355)</f>
        <v>2392.3436588686077</v>
      </c>
      <c r="BH355" s="1">
        <f>IF((BD355+BB355+AX355+AQ355)&lt;BG355,BD355+BB355+AX355+AQ355,BG355)</f>
        <v>2392.3436588686077</v>
      </c>
      <c r="BI355" s="11">
        <v>1160.2674000000002</v>
      </c>
      <c r="BJ355" s="1">
        <v>20469.893644712123</v>
      </c>
      <c r="BK355" s="1">
        <v>20570.945967646127</v>
      </c>
    </row>
    <row r="356" spans="1:63">
      <c r="A356" s="8">
        <v>40168</v>
      </c>
      <c r="B356" s="7" t="s">
        <v>412</v>
      </c>
      <c r="C356" s="1">
        <v>22.217944680555558</v>
      </c>
      <c r="D356" s="1">
        <f>1*C356-19.06222222</f>
        <v>3.1557224605555589</v>
      </c>
      <c r="E356" s="1">
        <f>-9018.7*D356^3 + 50694*D356^2 + 41936*D356-0.0000001</f>
        <v>353752.41902100132</v>
      </c>
      <c r="F356" s="1">
        <f>C356-C357</f>
        <v>6.0282222222696191E-4</v>
      </c>
      <c r="G356" s="1">
        <f>-2254.7*D356^4 + 16898*D356^3 + 20968*D356^2 + 0.8449*D356-0.0000003</f>
        <v>516253.46521714545</v>
      </c>
      <c r="H356" s="1">
        <f>G356-G355</f>
        <v>157.38508661772357</v>
      </c>
      <c r="I356" s="1">
        <v>1013.841666666667</v>
      </c>
      <c r="J356" s="9">
        <v>1.2999999999999999E-3</v>
      </c>
      <c r="K356" s="1">
        <v>1.1679999999999999</v>
      </c>
      <c r="L356" s="9">
        <v>2453000</v>
      </c>
      <c r="M356" s="1">
        <v>3.0999999999999996</v>
      </c>
      <c r="N356" s="1">
        <v>10.939776365852575</v>
      </c>
      <c r="O356" s="10">
        <v>15.579166666666664</v>
      </c>
      <c r="P356" s="1">
        <f>AVERAGE(Q356:Q357)</f>
        <v>20.916912499999995</v>
      </c>
      <c r="Q356" s="1">
        <f>1.158*O356+2.676</f>
        <v>20.716674999999995</v>
      </c>
      <c r="R356" s="1">
        <f>EXP(2.3026*(((7.5*P356)/(P356+237.3)+0.7858)))</f>
        <v>24.737056239906725</v>
      </c>
      <c r="S356" s="1">
        <f>((0.622/I356)*J356*K356*L356*M356*(N356-R356))</f>
        <v>-97.737035005245872</v>
      </c>
      <c r="T356" s="1">
        <f>IF(S356&lt;0,S356,0)</f>
        <v>-97.737035005245872</v>
      </c>
      <c r="U356" s="9">
        <v>2258000</v>
      </c>
      <c r="V356" s="1">
        <f>(-T356)*E356/U356</f>
        <v>15.312095908346329</v>
      </c>
      <c r="W356" s="1">
        <f>V356*3600*24/1000</f>
        <v>1322.9650864811229</v>
      </c>
      <c r="X356" s="1">
        <v>2.0000000000000001E-4</v>
      </c>
      <c r="Y356" s="1">
        <f>X356*E356</f>
        <v>70.750483804200272</v>
      </c>
      <c r="Z356" s="1">
        <v>8114000</v>
      </c>
      <c r="AA356" s="1">
        <v>0.1</v>
      </c>
      <c r="AB356" s="1">
        <v>24.2</v>
      </c>
      <c r="AC356" s="1">
        <v>-0.10623666666666821</v>
      </c>
      <c r="AD356" s="1">
        <v>1.161</v>
      </c>
      <c r="AE356" s="1">
        <v>1.013E-3</v>
      </c>
      <c r="AF356" s="1">
        <v>1.7699829354901175</v>
      </c>
      <c r="AG356" s="1">
        <v>1.0937019555549352</v>
      </c>
      <c r="AH356" s="1">
        <v>999.03933970149023</v>
      </c>
      <c r="AI356" s="1">
        <v>2.4500000000000002</v>
      </c>
      <c r="AJ356" s="1">
        <v>28.356481481481481</v>
      </c>
      <c r="AK356" s="1">
        <v>6.7000000000000004E-2</v>
      </c>
      <c r="AL356" s="1">
        <v>200</v>
      </c>
      <c r="AM356" s="1">
        <v>30</v>
      </c>
      <c r="AN356" s="1">
        <f>((AA356*(AB356-AC356))/((AA356+(AK356*(1+(AL356/AM356))))*AH356*AI356))</f>
        <v>1.6182160863945736E-3</v>
      </c>
      <c r="AO356" s="1">
        <f>((86400*AD356*AE356*(AF356-AG356))/AM356)/((AA356+(AK356*(1+(AL356/AM356))))*AH356*AI356)</f>
        <v>1.5250360780430653E-3</v>
      </c>
      <c r="AP356" s="1">
        <f>AN356+AO356</f>
        <v>3.1432521644376389E-3</v>
      </c>
      <c r="AQ356" s="1">
        <f>AP356*Z356</f>
        <v>25504.348062247002</v>
      </c>
      <c r="AR356" s="1">
        <v>388000</v>
      </c>
      <c r="AS356" s="1">
        <v>100</v>
      </c>
      <c r="AT356" s="1">
        <v>5</v>
      </c>
      <c r="AU356" s="1">
        <f>((AA356*(AB356-AC356))/((AA356+(AK356*(1+(AS356/AT356))))*AH356*AI356))</f>
        <v>6.589550575209932E-4</v>
      </c>
      <c r="AV356" s="1">
        <f>((86400*AD356*AE356*(AF356-AG356))/AT356)/((AA356+(AK356*(1+(AS356/AT356))))*AH356*AI356)</f>
        <v>3.7260669139711792E-3</v>
      </c>
      <c r="AW356" s="1">
        <f>AU356+AV356</f>
        <v>4.3850219714921725E-3</v>
      </c>
      <c r="AX356" s="1">
        <f>AW356*AR356</f>
        <v>1701.388524938963</v>
      </c>
      <c r="AY356" s="1">
        <v>392000</v>
      </c>
      <c r="AZ356" s="1">
        <v>2.0000000000000001E-4</v>
      </c>
      <c r="BA356" s="1">
        <v>0.1</v>
      </c>
      <c r="BB356" s="1">
        <f>AY356*AZ356*BA356</f>
        <v>7.8400000000000007</v>
      </c>
      <c r="BC356" s="1">
        <v>30000</v>
      </c>
      <c r="BD356" s="1">
        <f>BC356*W356/E356</f>
        <v>112.19415178635842</v>
      </c>
      <c r="BE356" s="1">
        <f>9325000-E356</f>
        <v>8971247.5809789989</v>
      </c>
      <c r="BF356" s="1">
        <f>AZ356*BE356</f>
        <v>1794.2495161958</v>
      </c>
      <c r="BG356" s="1">
        <f>AVERAGE(BF354:BF356)</f>
        <v>2990.4268309338745</v>
      </c>
      <c r="BH356" s="1">
        <f>IF((BD356+BB356+AX356+AQ356)&lt;BG356,BD356+BB356+AX356+AQ356,BG356)</f>
        <v>2990.4268309338745</v>
      </c>
      <c r="BI356" s="11">
        <v>1158.3675000000021</v>
      </c>
      <c r="BJ356" s="1">
        <v>20273.297321841488</v>
      </c>
      <c r="BK356" s="1">
        <v>20524.529511136134</v>
      </c>
    </row>
    <row r="357" spans="1:63">
      <c r="A357" s="8">
        <v>40169</v>
      </c>
      <c r="B357" s="7" t="s">
        <v>413</v>
      </c>
      <c r="C357" s="1">
        <v>22.217341858333331</v>
      </c>
      <c r="D357" s="1">
        <f>1*C357-19.06222222</f>
        <v>3.155119638333332</v>
      </c>
      <c r="E357" s="1">
        <f>-9018.7*D357^3 + 50694*D357^2 + 41936*D357-0.0000001</f>
        <v>353696.67674655176</v>
      </c>
      <c r="F357" s="1">
        <f>C357-C358</f>
        <v>-1.1015223484882597E-3</v>
      </c>
      <c r="G357" s="1">
        <f>-2254.7*D357^4 + 16898*D357^3 + 20968*D357^2 + 0.8449*D357-0.0000003</f>
        <v>516040.23358246137</v>
      </c>
      <c r="H357" s="1">
        <f>G357-G356</f>
        <v>-213.23163468408165</v>
      </c>
      <c r="I357" s="1">
        <v>1020.9416666666665</v>
      </c>
      <c r="J357" s="9">
        <v>1.2999999999999999E-3</v>
      </c>
      <c r="K357" s="1">
        <v>1.1679999999999999</v>
      </c>
      <c r="L357" s="9">
        <v>2453000</v>
      </c>
      <c r="M357" s="1">
        <v>1.6916666666666667</v>
      </c>
      <c r="N357" s="1">
        <v>13.00978015007942</v>
      </c>
      <c r="O357" s="10">
        <v>15.924999999999999</v>
      </c>
      <c r="P357" s="1">
        <f>AVERAGE(Q357:Q358)</f>
        <v>21.577937499999997</v>
      </c>
      <c r="Q357" s="1">
        <f>1.158*O357+2.676</f>
        <v>21.117149999999995</v>
      </c>
      <c r="R357" s="1">
        <f>EXP(2.3026*(((7.5*P357)/(P357+237.3)+0.7858)))</f>
        <v>25.760097474546797</v>
      </c>
      <c r="S357" s="1">
        <f>((0.622/I357)*J357*K357*L357*M357*(N357-R357))</f>
        <v>-48.945073462603681</v>
      </c>
      <c r="T357" s="1">
        <f>IF(S357&lt;0,S357,0)</f>
        <v>-48.945073462603681</v>
      </c>
      <c r="U357" s="9">
        <v>2258000</v>
      </c>
      <c r="V357" s="1">
        <f>(-T357)*E357/U357</f>
        <v>7.6668334042687167</v>
      </c>
      <c r="W357" s="1">
        <f>V357*3600*24/1000</f>
        <v>662.41440612881718</v>
      </c>
      <c r="X357" s="1">
        <v>0</v>
      </c>
      <c r="Y357" s="1">
        <f>X357*E357</f>
        <v>0</v>
      </c>
      <c r="Z357" s="1">
        <v>8114000</v>
      </c>
      <c r="AA357" s="1">
        <v>0.1</v>
      </c>
      <c r="AB357" s="1">
        <v>18.2</v>
      </c>
      <c r="AC357" s="1">
        <v>-0.12664666666666638</v>
      </c>
      <c r="AD357" s="1">
        <v>1.161</v>
      </c>
      <c r="AE357" s="1">
        <v>1.013E-3</v>
      </c>
      <c r="AF357" s="1">
        <v>1.8095944388599448</v>
      </c>
      <c r="AG357" s="1">
        <v>1.3006460029305853</v>
      </c>
      <c r="AH357" s="1">
        <v>998.98420836823072</v>
      </c>
      <c r="AI357" s="1">
        <v>2.4500000000000002</v>
      </c>
      <c r="AJ357" s="1">
        <v>28.356481481481481</v>
      </c>
      <c r="AK357" s="1">
        <v>6.7000000000000004E-2</v>
      </c>
      <c r="AL357" s="1">
        <v>200</v>
      </c>
      <c r="AM357" s="1">
        <v>30</v>
      </c>
      <c r="AN357" s="1">
        <f>((AA357*(AB357-AC357))/((AA357+(AK357*(1+(AL357/AM357))))*AH357*AI357))</f>
        <v>1.2201852354143891E-3</v>
      </c>
      <c r="AO357" s="1">
        <f>((86400*AD357*AE357*(AF357-AG357))/AM357)/((AA357+(AK357*(1+(AL357/AM357))))*AH357*AI357)</f>
        <v>1.1477589702987082E-3</v>
      </c>
      <c r="AP357" s="1">
        <f>AN357+AO357</f>
        <v>2.367944205713097E-3</v>
      </c>
      <c r="AQ357" s="1">
        <f>AP357*Z357</f>
        <v>19213.499285156071</v>
      </c>
      <c r="AR357" s="1">
        <v>388000</v>
      </c>
      <c r="AS357" s="1">
        <v>100</v>
      </c>
      <c r="AT357" s="1">
        <v>5</v>
      </c>
      <c r="AU357" s="1">
        <f>((AA357*(AB357-AC357))/((AA357+(AK357*(1+(AS357/AT357))))*AH357*AI357))</f>
        <v>4.9687259862815538E-4</v>
      </c>
      <c r="AV357" s="1">
        <f>((86400*AD357*AE357*(AF357-AG357))/AT357)/((AA357+(AK357*(1+(AS357/AT357))))*AH357*AI357)</f>
        <v>2.8042790501923314E-3</v>
      </c>
      <c r="AW357" s="1">
        <f>AU357+AV357</f>
        <v>3.3011516488204869E-3</v>
      </c>
      <c r="AX357" s="1">
        <f>AW357*AR357</f>
        <v>1280.8468397423489</v>
      </c>
      <c r="AY357" s="1">
        <v>392000</v>
      </c>
      <c r="AZ357" s="1">
        <v>0</v>
      </c>
      <c r="BA357" s="1">
        <v>0.1</v>
      </c>
      <c r="BB357" s="1">
        <f>AY357*AZ357*BA357</f>
        <v>0</v>
      </c>
      <c r="BC357" s="1">
        <v>30000</v>
      </c>
      <c r="BD357" s="1">
        <f>BC357*W357/E357</f>
        <v>56.184955896841785</v>
      </c>
      <c r="BE357" s="1">
        <f>9325000-E357</f>
        <v>8971303.3232534491</v>
      </c>
      <c r="BF357" s="1">
        <f>AZ357*BE357</f>
        <v>0</v>
      </c>
      <c r="BG357" s="1">
        <f>AVERAGE(BF355:BF357)</f>
        <v>2990.4268309338745</v>
      </c>
      <c r="BH357" s="1">
        <f>IF((BD357+BB357+AX357+AQ357)&lt;BG357,BD357+BB357+AX357+AQ357,BG357)</f>
        <v>2990.4268309338745</v>
      </c>
      <c r="BI357" s="11">
        <v>1000.7379000000003</v>
      </c>
      <c r="BJ357" s="1">
        <v>21076.084639691398</v>
      </c>
      <c r="BK357" s="1">
        <v>20524.529511136134</v>
      </c>
    </row>
    <row r="358" spans="1:63">
      <c r="A358" s="8">
        <v>40170</v>
      </c>
      <c r="B358" s="7" t="s">
        <v>414</v>
      </c>
      <c r="C358" s="1">
        <v>22.218443380681819</v>
      </c>
      <c r="D358" s="1">
        <f>1*C358-19.06222222</f>
        <v>3.1562211606818202</v>
      </c>
      <c r="E358" s="1">
        <f>-9018.7*D358^3 + 50694*D358^2 + 41936*D358-0.0000001</f>
        <v>353798.51419116015</v>
      </c>
      <c r="F358" s="1">
        <f>C358-C359</f>
        <v>-1.695619318180519E-3</v>
      </c>
      <c r="G358" s="1">
        <f>-2254.7*D358^4 + 16898*D358^3 + 20968*D358^2 + 0.8449*D358-0.0000003</f>
        <v>516429.89194146614</v>
      </c>
      <c r="H358" s="1">
        <f>G358-G357</f>
        <v>389.65835900476668</v>
      </c>
      <c r="I358" s="1">
        <v>1024.1374999999998</v>
      </c>
      <c r="J358" s="9">
        <v>1.2999999999999999E-3</v>
      </c>
      <c r="K358" s="1">
        <v>1.1679999999999999</v>
      </c>
      <c r="L358" s="9">
        <v>2453000</v>
      </c>
      <c r="M358" s="1">
        <v>1.9124999999999999</v>
      </c>
      <c r="N358" s="1">
        <v>15.384451650426413</v>
      </c>
      <c r="O358" s="10">
        <v>16.720833333333335</v>
      </c>
      <c r="P358" s="1">
        <f>AVERAGE(Q358:Q359)</f>
        <v>22.887924999999996</v>
      </c>
      <c r="Q358" s="1">
        <f>1.158*O358+2.676</f>
        <v>22.038724999999999</v>
      </c>
      <c r="R358" s="1">
        <f>EXP(2.3026*(((7.5*P358)/(P358+237.3)+0.7858)))</f>
        <v>27.897231307811051</v>
      </c>
      <c r="S358" s="1">
        <f>((0.622/I358)*J358*K358*L358*M358*(N358-R358))</f>
        <v>-54.134122346028128</v>
      </c>
      <c r="T358" s="1">
        <f>IF(S358&lt;0,S358,0)</f>
        <v>-54.134122346028128</v>
      </c>
      <c r="U358" s="9">
        <v>2258000</v>
      </c>
      <c r="V358" s="1">
        <f>(-T358)*E358/U358</f>
        <v>8.4820956833778709</v>
      </c>
      <c r="W358" s="1">
        <f>V358*3600*24/1000</f>
        <v>732.853067043848</v>
      </c>
      <c r="X358" s="1">
        <v>0</v>
      </c>
      <c r="Y358" s="1">
        <f>X358*E358</f>
        <v>0</v>
      </c>
      <c r="Z358" s="1">
        <v>8114000</v>
      </c>
      <c r="AA358" s="1">
        <v>0.1</v>
      </c>
      <c r="AB358" s="1">
        <v>25.2</v>
      </c>
      <c r="AC358" s="1">
        <v>0.18735333333333384</v>
      </c>
      <c r="AD358" s="1">
        <v>1.161</v>
      </c>
      <c r="AE358" s="1">
        <v>1.013E-3</v>
      </c>
      <c r="AF358" s="1">
        <v>1.9037127533097165</v>
      </c>
      <c r="AG358" s="1">
        <v>1.5380412619448085</v>
      </c>
      <c r="AH358" s="1">
        <v>998.85212059616038</v>
      </c>
      <c r="AI358" s="1">
        <v>2.4500000000000002</v>
      </c>
      <c r="AJ358" s="1">
        <v>28.356481481481481</v>
      </c>
      <c r="AK358" s="1">
        <v>6.7000000000000004E-2</v>
      </c>
      <c r="AL358" s="1">
        <v>200</v>
      </c>
      <c r="AM358" s="1">
        <v>30</v>
      </c>
      <c r="AN358" s="1">
        <f>((AA358*(AB358-AC358))/((AA358+(AK358*(1+(AL358/AM358))))*AH358*AI358))</f>
        <v>1.6655582811356147E-3</v>
      </c>
      <c r="AO358" s="1">
        <f>((86400*AD358*AE358*(AF358-AG358))/AM358)/((AA358+(AK358*(1+(AL358/AM358))))*AH358*AI358)</f>
        <v>8.2475592038712441E-4</v>
      </c>
      <c r="AP358" s="1">
        <f>AN358+AO358</f>
        <v>2.490314201522739E-3</v>
      </c>
      <c r="AQ358" s="1">
        <f>AP358*Z358</f>
        <v>20206.409431155505</v>
      </c>
      <c r="AR358" s="1">
        <v>388000</v>
      </c>
      <c r="AS358" s="1">
        <v>100</v>
      </c>
      <c r="AT358" s="1">
        <v>5</v>
      </c>
      <c r="AU358" s="1">
        <f>((AA358*(AB358-AC358))/((AA358+(AK358*(1+(AS358/AT358))))*AH358*AI358))</f>
        <v>6.7823331023460893E-4</v>
      </c>
      <c r="AV358" s="1">
        <f>((86400*AD358*AE358*(AF358-AG358))/AT358)/((AA358+(AK358*(1+(AS358/AT358))))*AH358*AI358)</f>
        <v>2.0150970795390789E-3</v>
      </c>
      <c r="AW358" s="1">
        <f>AU358+AV358</f>
        <v>2.693330389773688E-3</v>
      </c>
      <c r="AX358" s="1">
        <f>AW358*AR358</f>
        <v>1045.0121912321908</v>
      </c>
      <c r="AY358" s="1">
        <v>392000</v>
      </c>
      <c r="AZ358" s="1">
        <v>0</v>
      </c>
      <c r="BA358" s="1">
        <v>0.1</v>
      </c>
      <c r="BB358" s="1">
        <f>AY358*AZ358*BA358</f>
        <v>0</v>
      </c>
      <c r="BC358" s="1">
        <v>30000</v>
      </c>
      <c r="BD358" s="1">
        <f>BC358*W358/E358</f>
        <v>62.14156116957701</v>
      </c>
      <c r="BE358" s="1">
        <f>9325000-E358</f>
        <v>8971201.48580884</v>
      </c>
      <c r="BF358" s="1">
        <f>AZ358*BE358</f>
        <v>0</v>
      </c>
      <c r="BG358" s="1">
        <f>AVERAGE(BF356:BF358)</f>
        <v>598.08317206526669</v>
      </c>
      <c r="BH358" s="1">
        <f>IF((BD358+BB358+AX358+AQ358)&lt;BG358,BD358+BB358+AX358+AQ358,BG358)</f>
        <v>598.08317206526669</v>
      </c>
      <c r="BI358" s="11">
        <v>968.00310000000025</v>
      </c>
      <c r="BJ358" s="1">
        <v>20370.02118508752</v>
      </c>
      <c r="BK358" s="1">
        <v>20524.529511136134</v>
      </c>
    </row>
    <row r="359" spans="1:63">
      <c r="A359" s="8">
        <v>40171</v>
      </c>
      <c r="B359" s="7" t="s">
        <v>415</v>
      </c>
      <c r="C359" s="1">
        <v>22.220139</v>
      </c>
      <c r="D359" s="1">
        <f>1*C359-19.06222222</f>
        <v>3.1579167800000008</v>
      </c>
      <c r="E359" s="1">
        <f>-9018.7*D359^3 + 50694*D359^2 + 41936*D359-0.0000001</f>
        <v>353955.11221086298</v>
      </c>
      <c r="F359" s="1">
        <f>C359-C360</f>
        <v>-1.1349999997634086E-5</v>
      </c>
      <c r="G359" s="1">
        <f>-2254.7*D359^4 + 16898*D359^3 + 20968*D359^2 + 0.8449*D359-0.0000003</f>
        <v>517029.92842746159</v>
      </c>
      <c r="H359" s="1">
        <f>G359-G358</f>
        <v>600.03648599545704</v>
      </c>
      <c r="I359" s="1">
        <v>1025.2625000000003</v>
      </c>
      <c r="J359" s="9">
        <v>1.2999999999999999E-3</v>
      </c>
      <c r="K359" s="1">
        <v>1.1679999999999999</v>
      </c>
      <c r="L359" s="9">
        <v>2453000</v>
      </c>
      <c r="M359" s="1">
        <v>2.0958333333333328</v>
      </c>
      <c r="N359" s="1">
        <v>14.79725807341533</v>
      </c>
      <c r="O359" s="10">
        <v>18.187499999999996</v>
      </c>
      <c r="P359" s="1">
        <f>AVERAGE(Q359:Q360)</f>
        <v>22.608074999999992</v>
      </c>
      <c r="Q359" s="1">
        <f>1.158*O359+2.676</f>
        <v>23.737124999999992</v>
      </c>
      <c r="R359" s="1">
        <f>EXP(2.3026*(((7.5*P359)/(P359+237.3)+0.7858)))</f>
        <v>27.428115954038976</v>
      </c>
      <c r="S359" s="1">
        <f>((0.622/I359)*J359*K359*L359*M359*(N359-R359))</f>
        <v>-59.817553543299418</v>
      </c>
      <c r="T359" s="1">
        <f>IF(S359&lt;0,S359,0)</f>
        <v>-59.817553543299418</v>
      </c>
      <c r="U359" s="9">
        <v>2258000</v>
      </c>
      <c r="V359" s="1">
        <f>(-T359)*E359/U359</f>
        <v>9.3767621242683141</v>
      </c>
      <c r="W359" s="1">
        <f>V359*3600*24/1000</f>
        <v>810.1522475367824</v>
      </c>
      <c r="X359" s="1">
        <v>0</v>
      </c>
      <c r="Y359" s="1">
        <f>X359*E359</f>
        <v>0</v>
      </c>
      <c r="Z359" s="1">
        <v>8114000</v>
      </c>
      <c r="AA359" s="1">
        <v>0.1</v>
      </c>
      <c r="AB359" s="1">
        <v>32.200000000000003</v>
      </c>
      <c r="AC359" s="1">
        <v>0.79598999999999898</v>
      </c>
      <c r="AD359" s="1">
        <v>1.161</v>
      </c>
      <c r="AE359" s="1">
        <v>1.013E-3</v>
      </c>
      <c r="AF359" s="1">
        <v>2.0884482171325534</v>
      </c>
      <c r="AG359" s="1">
        <v>1.4793174871355586</v>
      </c>
      <c r="AH359" s="1">
        <v>998.59000877255039</v>
      </c>
      <c r="AI359" s="1">
        <v>2.4500000000000002</v>
      </c>
      <c r="AJ359" s="1">
        <v>28.356481481481481</v>
      </c>
      <c r="AK359" s="1">
        <v>6.7000000000000004E-2</v>
      </c>
      <c r="AL359" s="1">
        <v>200</v>
      </c>
      <c r="AM359" s="1">
        <v>30</v>
      </c>
      <c r="AN359" s="1">
        <f>((AA359*(AB359-AC359))/((AA359+(AK359*(1+(AL359/AM359))))*AH359*AI359))</f>
        <v>2.0916994025184077E-3</v>
      </c>
      <c r="AO359" s="1">
        <f>((86400*AD359*AE359*(AF359-AG359))/AM359)/((AA359+(AK359*(1+(AL359/AM359))))*AH359*AI359)</f>
        <v>1.3742281104346509E-3</v>
      </c>
      <c r="AP359" s="1">
        <f>AN359+AO359</f>
        <v>3.4659275129530587E-3</v>
      </c>
      <c r="AQ359" s="1">
        <f>AP359*Z359</f>
        <v>28122.535840101118</v>
      </c>
      <c r="AR359" s="1">
        <v>388000</v>
      </c>
      <c r="AS359" s="1">
        <v>100</v>
      </c>
      <c r="AT359" s="1">
        <v>5</v>
      </c>
      <c r="AU359" s="1">
        <f>((AA359*(AB359-AC359))/((AA359+(AK359*(1+(AS359/AT359))))*AH359*AI359))</f>
        <v>8.5176257465967439E-4</v>
      </c>
      <c r="AV359" s="1">
        <f>((86400*AD359*AE359*(AF359-AG359))/AT359)/((AA359+(AK359*(1+(AS359/AT359))))*AH359*AI359)</f>
        <v>3.3576031205178386E-3</v>
      </c>
      <c r="AW359" s="1">
        <f>AU359+AV359</f>
        <v>4.2093656951775133E-3</v>
      </c>
      <c r="AX359" s="1">
        <f>AW359*AR359</f>
        <v>1633.2338897288751</v>
      </c>
      <c r="AY359" s="1">
        <v>392000</v>
      </c>
      <c r="AZ359" s="1">
        <v>0</v>
      </c>
      <c r="BA359" s="1">
        <v>0.1</v>
      </c>
      <c r="BB359" s="1">
        <f>AY359*AZ359*BA359</f>
        <v>0</v>
      </c>
      <c r="BC359" s="1">
        <v>30000</v>
      </c>
      <c r="BD359" s="1">
        <f>BC359*W359/E359</f>
        <v>68.665677052361445</v>
      </c>
      <c r="BE359" s="1">
        <f>9325000-E359</f>
        <v>8971044.8877891377</v>
      </c>
      <c r="BF359" s="1">
        <f>AZ359*BE359</f>
        <v>0</v>
      </c>
      <c r="BG359" s="1">
        <f>AVERAGE(BF357:BF359)</f>
        <v>0</v>
      </c>
      <c r="BH359" s="1">
        <f>IF((BD359+BB359+AX359+AQ359)&lt;BG359,BD359+BB359+AX359+AQ359,BG359)</f>
        <v>0</v>
      </c>
      <c r="BI359" s="11">
        <v>1235.6496000000009</v>
      </c>
      <c r="BJ359" s="1">
        <v>20349.990377603895</v>
      </c>
      <c r="BK359" s="1">
        <v>20524.529511136134</v>
      </c>
    </row>
    <row r="360" spans="1:63">
      <c r="A360" s="8">
        <v>40172</v>
      </c>
      <c r="B360" s="7" t="s">
        <v>416</v>
      </c>
      <c r="C360" s="1">
        <v>22.220150349999997</v>
      </c>
      <c r="D360" s="1">
        <f>1*C360-19.06222222</f>
        <v>3.1579281299999984</v>
      </c>
      <c r="E360" s="1">
        <f>-9018.7*D360^3 + 50694*D360^2 + 41936*D360-0.0000001</f>
        <v>353956.15976117621</v>
      </c>
      <c r="F360" s="1">
        <f>C360-C361</f>
        <v>4.331999999962477E-4</v>
      </c>
      <c r="G360" s="1">
        <f>-2254.7*D360^4 + 16898*D360^3 + 20968*D360^2 + 0.8449*D360-0.0000003</f>
        <v>517033.945797775</v>
      </c>
      <c r="H360" s="1">
        <f>G360-G359</f>
        <v>4.0173703134059906</v>
      </c>
      <c r="I360" s="1">
        <v>1026.6874999999998</v>
      </c>
      <c r="J360" s="9">
        <v>1.2999999999999999E-3</v>
      </c>
      <c r="K360" s="1">
        <v>1.1679999999999999</v>
      </c>
      <c r="L360" s="9">
        <v>2453000</v>
      </c>
      <c r="M360" s="1">
        <v>2.0249999999999999</v>
      </c>
      <c r="N360" s="1">
        <v>13.048815962414849</v>
      </c>
      <c r="O360" s="10">
        <v>16.237499999999997</v>
      </c>
      <c r="P360" s="1">
        <f>AVERAGE(Q360:Q361)</f>
        <v>21.635837499999994</v>
      </c>
      <c r="Q360" s="1">
        <f>1.158*O360+2.676</f>
        <v>21.479024999999993</v>
      </c>
      <c r="R360" s="1">
        <f>EXP(2.3026*(((7.5*P360)/(P360+237.3)+0.7858)))</f>
        <v>25.851442569720504</v>
      </c>
      <c r="S360" s="1">
        <f>((0.622/I360)*J360*K360*L360*M360*(N360-R360))</f>
        <v>-58.500551510077791</v>
      </c>
      <c r="T360" s="1">
        <f>IF(S360&lt;0,S360,0)</f>
        <v>-58.500551510077791</v>
      </c>
      <c r="U360" s="9">
        <v>2258000</v>
      </c>
      <c r="V360" s="1">
        <f>(-T360)*E360/U360</f>
        <v>9.1703412561638675</v>
      </c>
      <c r="W360" s="1">
        <f>V360*3600*24/1000</f>
        <v>792.31748453255818</v>
      </c>
      <c r="X360" s="1">
        <v>0</v>
      </c>
      <c r="Y360" s="1">
        <f>X360*E360</f>
        <v>0</v>
      </c>
      <c r="Z360" s="1">
        <v>8114000</v>
      </c>
      <c r="AA360" s="1">
        <v>0.1</v>
      </c>
      <c r="AB360" s="1">
        <v>29.4</v>
      </c>
      <c r="AC360" s="1">
        <v>-0.26637666666666715</v>
      </c>
      <c r="AD360" s="1">
        <v>1.161</v>
      </c>
      <c r="AE360" s="1">
        <v>1.013E-3</v>
      </c>
      <c r="AF360" s="1">
        <v>1.8460539918916097</v>
      </c>
      <c r="AG360" s="1">
        <v>1.3045448209367374</v>
      </c>
      <c r="AH360" s="1">
        <v>998.93320464048691</v>
      </c>
      <c r="AI360" s="1">
        <v>2.4500000000000002</v>
      </c>
      <c r="AJ360" s="1">
        <v>28.356481481481481</v>
      </c>
      <c r="AK360" s="1">
        <v>6.7000000000000004E-2</v>
      </c>
      <c r="AL360" s="1">
        <v>200</v>
      </c>
      <c r="AM360" s="1">
        <v>30</v>
      </c>
      <c r="AN360" s="1">
        <f>((AA360*(AB360-AC360))/((AA360+(AK360*(1+(AL360/AM360))))*AH360*AI360))</f>
        <v>1.9752835139003697E-3</v>
      </c>
      <c r="AO360" s="1">
        <f>((86400*AD360*AE360*(AF360-AG360))/AM360)/((AA360+(AK360*(1+(AL360/AM360))))*AH360*AI360)</f>
        <v>1.221250913405912E-3</v>
      </c>
      <c r="AP360" s="1">
        <f>AN360+AO360</f>
        <v>3.1965344273062815E-3</v>
      </c>
      <c r="AQ360" s="1">
        <f>AP360*Z360</f>
        <v>25936.680343163167</v>
      </c>
      <c r="AR360" s="1">
        <v>388000</v>
      </c>
      <c r="AS360" s="1">
        <v>100</v>
      </c>
      <c r="AT360" s="1">
        <v>5</v>
      </c>
      <c r="AU360" s="1">
        <f>((AA360*(AB360-AC360))/((AA360+(AK360*(1+(AS360/AT360))))*AH360*AI360))</f>
        <v>8.0435676821291331E-4</v>
      </c>
      <c r="AV360" s="1">
        <f>((86400*AD360*AE360*(AF360-AG360))/AT360)/((AA360+(AK360*(1+(AS360/AT360))))*AH360*AI360)</f>
        <v>2.9838393252558512E-3</v>
      </c>
      <c r="AW360" s="1">
        <f>AU360+AV360</f>
        <v>3.7881960934687646E-3</v>
      </c>
      <c r="AX360" s="1">
        <f>AW360*AR360</f>
        <v>1469.8200842658807</v>
      </c>
      <c r="AY360" s="1">
        <v>392000</v>
      </c>
      <c r="AZ360" s="1">
        <v>0</v>
      </c>
      <c r="BA360" s="1">
        <v>0.1</v>
      </c>
      <c r="BB360" s="1">
        <f>AY360*AZ360*BA360</f>
        <v>0</v>
      </c>
      <c r="BC360" s="1">
        <v>30000</v>
      </c>
      <c r="BD360" s="1">
        <f>BC360*W360/E360</f>
        <v>67.153866038140677</v>
      </c>
      <c r="BE360" s="1">
        <f>9325000-E360</f>
        <v>8971043.8402388245</v>
      </c>
      <c r="BF360" s="1">
        <f>AZ360*BE360</f>
        <v>0</v>
      </c>
      <c r="BG360" s="1">
        <f>AVERAGE(BF358:BF360)</f>
        <v>0</v>
      </c>
      <c r="BH360" s="1">
        <f>IF((BD360+BB360+AX360+AQ360)&lt;BG360,BD360+BB360+AX360+AQ360,BG360)</f>
        <v>0</v>
      </c>
      <c r="BI360" s="11">
        <v>959.30640000000153</v>
      </c>
      <c r="BJ360" s="1">
        <v>20687.50105629017</v>
      </c>
      <c r="BK360" s="1">
        <v>20524.529511136134</v>
      </c>
    </row>
    <row r="361" spans="1:63">
      <c r="A361" s="8">
        <v>40173</v>
      </c>
      <c r="B361" s="7" t="s">
        <v>417</v>
      </c>
      <c r="C361" s="1">
        <v>22.219717150000001</v>
      </c>
      <c r="D361" s="1">
        <f>1*C361-19.06222222</f>
        <v>3.1574949300000021</v>
      </c>
      <c r="E361" s="1">
        <f>-9018.7*D361^3 + 50694*D361^2 + 41936*D361-0.0000001</f>
        <v>353916.17113925645</v>
      </c>
      <c r="F361" s="1">
        <f>C361-C362</f>
        <v>-5.3301666666527581E-4</v>
      </c>
      <c r="G361" s="1">
        <f>-2254.7*D361^4 + 16898*D361^3 + 20968*D361^2 + 0.8449*D361-0.0000003</f>
        <v>516880.62164839485</v>
      </c>
      <c r="H361" s="1">
        <f>G361-G360</f>
        <v>-153.32414938014699</v>
      </c>
      <c r="I361" s="1">
        <v>1025.7083333333333</v>
      </c>
      <c r="J361" s="9">
        <v>1.2999999999999999E-3</v>
      </c>
      <c r="K361" s="1">
        <v>1.1679999999999999</v>
      </c>
      <c r="L361" s="9">
        <v>2453000</v>
      </c>
      <c r="M361" s="1">
        <v>2.6208333333333336</v>
      </c>
      <c r="N361" s="1">
        <v>14.003851177998317</v>
      </c>
      <c r="O361" s="10">
        <v>16.508333333333333</v>
      </c>
      <c r="P361" s="1">
        <f>AVERAGE(Q361:Q362)</f>
        <v>22.366824999999995</v>
      </c>
      <c r="Q361" s="1">
        <f>1.158*O361+2.676</f>
        <v>21.792649999999995</v>
      </c>
      <c r="R361" s="1">
        <f>EXP(2.3026*(((7.5*P361)/(P361+237.3)+0.7858)))</f>
        <v>27.029249557964825</v>
      </c>
      <c r="S361" s="1">
        <f>((0.622/I361)*J361*K361*L361*M361*(N361-R361))</f>
        <v>-77.1046664514583</v>
      </c>
      <c r="T361" s="1">
        <f>IF(S361&lt;0,S361,0)</f>
        <v>-77.1046664514583</v>
      </c>
      <c r="U361" s="9">
        <v>2258000</v>
      </c>
      <c r="V361" s="1">
        <f>(-T361)*E361/U361</f>
        <v>12.085291553352349</v>
      </c>
      <c r="W361" s="1">
        <f>V361*3600*24/1000</f>
        <v>1044.1691902096429</v>
      </c>
      <c r="X361" s="1">
        <v>0</v>
      </c>
      <c r="Y361" s="1">
        <f>X361*E361</f>
        <v>0</v>
      </c>
      <c r="Z361" s="1">
        <v>8114000</v>
      </c>
      <c r="AA361" s="1">
        <v>0.1</v>
      </c>
      <c r="AB361" s="1">
        <v>24.1</v>
      </c>
      <c r="AC361" s="1">
        <v>-0.20357666666666671</v>
      </c>
      <c r="AD361" s="1">
        <v>1.161</v>
      </c>
      <c r="AE361" s="1">
        <v>1.013E-3</v>
      </c>
      <c r="AF361" s="1">
        <v>1.8781713115276804</v>
      </c>
      <c r="AG361" s="1">
        <v>1.4000201984679252</v>
      </c>
      <c r="AH361" s="1">
        <v>998.88809703654942</v>
      </c>
      <c r="AI361" s="1">
        <v>2.4500000000000002</v>
      </c>
      <c r="AJ361" s="1">
        <v>28.356481481481481</v>
      </c>
      <c r="AK361" s="1">
        <v>6.7000000000000004E-2</v>
      </c>
      <c r="AL361" s="1">
        <v>200</v>
      </c>
      <c r="AM361" s="1">
        <v>30</v>
      </c>
      <c r="AN361" s="1">
        <f>((AA361*(AB361-AC361))/((AA361+(AK361*(1+(AL361/AM361))))*AH361*AI361))</f>
        <v>1.618283982722039E-3</v>
      </c>
      <c r="AO361" s="1">
        <f>((86400*AD361*AE361*(AF361-AG361))/AM361)/((AA361+(AK361*(1+(AL361/AM361))))*AH361*AI361)</f>
        <v>1.0784099041336757E-3</v>
      </c>
      <c r="AP361" s="1">
        <f>AN361+AO361</f>
        <v>2.6966938868557147E-3</v>
      </c>
      <c r="AQ361" s="1">
        <f>AP361*Z361</f>
        <v>21880.974197947271</v>
      </c>
      <c r="AR361" s="1">
        <v>388000</v>
      </c>
      <c r="AS361" s="1">
        <v>100</v>
      </c>
      <c r="AT361" s="1">
        <v>5</v>
      </c>
      <c r="AU361" s="1">
        <f>((AA361*(AB361-AC361))/((AA361+(AK361*(1+(AS361/AT361))))*AH361*AI361))</f>
        <v>6.589827056384149E-4</v>
      </c>
      <c r="AV361" s="1">
        <f>((86400*AD361*AE361*(AF361-AG361))/AT361)/((AA361+(AK361*(1+(AS361/AT361))))*AH361*AI361)</f>
        <v>2.634840920384999E-3</v>
      </c>
      <c r="AW361" s="1">
        <f>AU361+AV361</f>
        <v>3.2938236260234141E-3</v>
      </c>
      <c r="AX361" s="1">
        <f>AW361*AR361</f>
        <v>1278.0035668970847</v>
      </c>
      <c r="AY361" s="1">
        <v>392000</v>
      </c>
      <c r="AZ361" s="1">
        <v>0</v>
      </c>
      <c r="BA361" s="1">
        <v>0.1</v>
      </c>
      <c r="BB361" s="1">
        <f>AY361*AZ361*BA361</f>
        <v>0</v>
      </c>
      <c r="BC361" s="1">
        <v>30000</v>
      </c>
      <c r="BD361" s="1">
        <f>BC361*W361/E361</f>
        <v>88.509873977936195</v>
      </c>
      <c r="BE361" s="1">
        <f>9325000-E361</f>
        <v>8971083.828860743</v>
      </c>
      <c r="BF361" s="1">
        <f>AZ361*BE361</f>
        <v>0</v>
      </c>
      <c r="BG361" s="1">
        <f>AVERAGE(BF359:BF361)</f>
        <v>0</v>
      </c>
      <c r="BH361" s="1">
        <f>IF((BD361+BB361+AX361+AQ361)&lt;BG361,BD361+BB361+AX361+AQ361,BG361)</f>
        <v>0</v>
      </c>
      <c r="BI361" s="11">
        <v>873.29159999999865</v>
      </c>
      <c r="BJ361" s="1">
        <v>20506.976070306635</v>
      </c>
      <c r="BK361" s="1">
        <v>20524.529511136134</v>
      </c>
    </row>
    <row r="362" spans="1:63">
      <c r="A362" s="8">
        <v>40174</v>
      </c>
      <c r="B362" s="7" t="s">
        <v>418</v>
      </c>
      <c r="C362" s="1">
        <v>22.220250166666666</v>
      </c>
      <c r="D362" s="1">
        <f>1*C362-19.06222222</f>
        <v>3.1580279466666674</v>
      </c>
      <c r="E362" s="1">
        <f>-9018.7*D362^3 + 50694*D362^2 + 41936*D362-0.0000001</f>
        <v>353965.37197299965</v>
      </c>
      <c r="F362" s="1">
        <f>C362-C363</f>
        <v>-1.1664166666669473E-3</v>
      </c>
      <c r="G362" s="1">
        <f>-2254.7*D362^4 + 16898*D362^3 + 20968*D362^2 + 0.8449*D362-0.0000003</f>
        <v>517069.27675153402</v>
      </c>
      <c r="H362" s="1">
        <f>G362-G361</f>
        <v>188.65510313917184</v>
      </c>
      <c r="I362" s="1">
        <v>1022.7749999999999</v>
      </c>
      <c r="J362" s="9">
        <v>1.2999999999999999E-3</v>
      </c>
      <c r="K362" s="1">
        <v>1.1679999999999999</v>
      </c>
      <c r="L362" s="9">
        <v>2453000</v>
      </c>
      <c r="M362" s="1">
        <v>3.1624999999999996</v>
      </c>
      <c r="N362" s="1">
        <v>15.395718338372609</v>
      </c>
      <c r="O362" s="10">
        <v>17.5</v>
      </c>
      <c r="P362" s="1">
        <f>AVERAGE(Q362:Q363)</f>
        <v>23.585137499999995</v>
      </c>
      <c r="Q362" s="1">
        <f>1.158*O362+2.676</f>
        <v>22.940999999999995</v>
      </c>
      <c r="R362" s="1">
        <f>EXP(2.3026*(((7.5*P362)/(P362+237.3)+0.7858)))</f>
        <v>29.096563956915322</v>
      </c>
      <c r="S362" s="1">
        <f>((0.622/I362)*J362*K362*L362*M362*(N362-R362))</f>
        <v>-98.145847824467722</v>
      </c>
      <c r="T362" s="1">
        <f>IF(S362&lt;0,S362,0)</f>
        <v>-98.145847824467722</v>
      </c>
      <c r="U362" s="9">
        <v>2258000</v>
      </c>
      <c r="V362" s="1">
        <f>(-T362)*E362/U362</f>
        <v>15.385399261644435</v>
      </c>
      <c r="W362" s="1">
        <f>V362*3600*24/1000</f>
        <v>1329.2984962060791</v>
      </c>
      <c r="X362" s="1">
        <v>0</v>
      </c>
      <c r="Y362" s="1">
        <f>X362*E362</f>
        <v>0</v>
      </c>
      <c r="Z362" s="1">
        <v>8114000</v>
      </c>
      <c r="AA362" s="1">
        <v>0.1</v>
      </c>
      <c r="AB362" s="1">
        <v>11</v>
      </c>
      <c r="AC362" s="1">
        <v>0.19677333333333466</v>
      </c>
      <c r="AD362" s="1">
        <v>1.161</v>
      </c>
      <c r="AE362" s="1">
        <v>1.013E-3</v>
      </c>
      <c r="AF362" s="1">
        <v>1.9999869748999506</v>
      </c>
      <c r="AG362" s="1">
        <v>1.5391566427667536</v>
      </c>
      <c r="AH362" s="1">
        <v>998.7158535724983</v>
      </c>
      <c r="AI362" s="1">
        <v>2.4500000000000002</v>
      </c>
      <c r="AJ362" s="1">
        <v>28.356481481481481</v>
      </c>
      <c r="AK362" s="1">
        <v>6.7000000000000004E-2</v>
      </c>
      <c r="AL362" s="1">
        <v>200</v>
      </c>
      <c r="AM362" s="1">
        <v>30</v>
      </c>
      <c r="AN362" s="1">
        <f>((AA362*(AB362-AC362))/((AA362+(AK362*(1+(AL362/AM362))))*AH362*AI362))</f>
        <v>7.1947039182583485E-4</v>
      </c>
      <c r="AO362" s="1">
        <f>((86400*AD362*AE362*(AF362-AG362))/AM362)/((AA362+(AK362*(1+(AL362/AM362))))*AH362*AI362)</f>
        <v>1.0395243043137081E-3</v>
      </c>
      <c r="AP362" s="1">
        <f>AN362+AO362</f>
        <v>1.758994696139543E-3</v>
      </c>
      <c r="AQ362" s="1">
        <f>AP362*Z362</f>
        <v>14272.482964476252</v>
      </c>
      <c r="AR362" s="1">
        <v>388000</v>
      </c>
      <c r="AS362" s="1">
        <v>100</v>
      </c>
      <c r="AT362" s="1">
        <v>5</v>
      </c>
      <c r="AU362" s="1">
        <f>((AA362*(AB362-AC362))/((AA362+(AK362*(1+(AS362/AT362))))*AH362*AI362))</f>
        <v>2.9297610956676882E-4</v>
      </c>
      <c r="AV362" s="1">
        <f>((86400*AD362*AE362*(AF362-AG362))/AT362)/((AA362+(AK362*(1+(AS362/AT362))))*AH362*AI362)</f>
        <v>2.5398331045010437E-3</v>
      </c>
      <c r="AW362" s="1">
        <f>AU362+AV362</f>
        <v>2.8328092140678125E-3</v>
      </c>
      <c r="AX362" s="1">
        <f>AW362*AR362</f>
        <v>1099.1299750583112</v>
      </c>
      <c r="AY362" s="1">
        <v>392000</v>
      </c>
      <c r="AZ362" s="1">
        <v>0</v>
      </c>
      <c r="BA362" s="1">
        <v>0.1</v>
      </c>
      <c r="BB362" s="1">
        <f>AY362*AZ362*BA362</f>
        <v>0</v>
      </c>
      <c r="BC362" s="1">
        <v>30000</v>
      </c>
      <c r="BD362" s="1">
        <f>BC362*W362/E362</f>
        <v>112.6634355894687</v>
      </c>
      <c r="BE362" s="1">
        <f>9325000-E362</f>
        <v>8971034.6280269995</v>
      </c>
      <c r="BF362" s="1">
        <f>AZ362*BE362</f>
        <v>0</v>
      </c>
      <c r="BG362" s="1">
        <f>AVERAGE(BF360:BF362)</f>
        <v>0</v>
      </c>
      <c r="BH362" s="1">
        <f>IF((BD362+BB362+AX362+AQ362)&lt;BG362,BD362+BB362+AX362+AQ362,BG362)</f>
        <v>0</v>
      </c>
      <c r="BI362" s="11">
        <v>836.82179999999994</v>
      </c>
      <c r="BJ362" s="1">
        <v>19843.397711790883</v>
      </c>
      <c r="BK362" s="1">
        <v>20524.529511136134</v>
      </c>
    </row>
    <row r="363" spans="1:63">
      <c r="A363" s="8">
        <v>40175</v>
      </c>
      <c r="B363" s="7" t="s">
        <v>419</v>
      </c>
      <c r="C363" s="1">
        <v>22.221416583333333</v>
      </c>
      <c r="D363" s="1">
        <f>1*C363-19.06222222</f>
        <v>3.1591943633333344</v>
      </c>
      <c r="E363" s="1">
        <f>-9018.7*D363^3 + 50694*D363^2 + 41936*D363-0.0000001</f>
        <v>354072.97076735192</v>
      </c>
      <c r="F363" s="1">
        <f>C363-C364</f>
        <v>1.0832083333340847E-3</v>
      </c>
      <c r="G363" s="1">
        <f>-2254.7*D363^4 + 16898*D363^3 + 20968*D363^2 + 0.8449*D363-0.0000003</f>
        <v>517482.20793232229</v>
      </c>
      <c r="H363" s="1">
        <f>G363-G362</f>
        <v>412.93118078826228</v>
      </c>
      <c r="I363" s="1">
        <v>1020.9625000000001</v>
      </c>
      <c r="J363" s="9">
        <v>1.2999999999999999E-3</v>
      </c>
      <c r="K363" s="1">
        <v>1.1679999999999999</v>
      </c>
      <c r="L363" s="9">
        <v>2453000</v>
      </c>
      <c r="M363" s="1">
        <v>2.5458333333333338</v>
      </c>
      <c r="N363" s="1">
        <v>19.076451186168345</v>
      </c>
      <c r="O363" s="10">
        <v>18.612499999999994</v>
      </c>
      <c r="P363" s="1">
        <f>AVERAGE(Q363:Q364)</f>
        <v>24.340249999999997</v>
      </c>
      <c r="Q363" s="1">
        <f>1.158*O363+2.676</f>
        <v>24.229274999999994</v>
      </c>
      <c r="R363" s="1">
        <f>EXP(2.3026*(((7.5*P363)/(P363+237.3)+0.7858)))</f>
        <v>30.446019469945515</v>
      </c>
      <c r="S363" s="1">
        <f>((0.622/I363)*J363*K363*L363*M363*(N363-R363))</f>
        <v>-65.68077674013017</v>
      </c>
      <c r="T363" s="1">
        <f>IF(S363&lt;0,S363,0)</f>
        <v>-65.68077674013017</v>
      </c>
      <c r="U363" s="9">
        <v>2258000</v>
      </c>
      <c r="V363" s="1">
        <f>(-T363)*E363/U363</f>
        <v>10.299285979931389</v>
      </c>
      <c r="W363" s="1">
        <f>V363*3600*24/1000</f>
        <v>889.85830866607182</v>
      </c>
      <c r="X363" s="1">
        <v>2.0000000000000001E-4</v>
      </c>
      <c r="Y363" s="1">
        <f>X363*E363</f>
        <v>70.814594153470381</v>
      </c>
      <c r="Z363" s="1">
        <v>8114000</v>
      </c>
      <c r="AA363" s="1">
        <v>0.1</v>
      </c>
      <c r="AB363" s="1">
        <v>10.6</v>
      </c>
      <c r="AC363" s="1">
        <v>0.70231333333333135</v>
      </c>
      <c r="AD363" s="1">
        <v>1.161</v>
      </c>
      <c r="AE363" s="1">
        <v>1.013E-3</v>
      </c>
      <c r="AF363" s="1">
        <v>2.1448300236420983</v>
      </c>
      <c r="AG363" s="1">
        <v>1.9071113626884324</v>
      </c>
      <c r="AH363" s="1">
        <v>998.50962072633831</v>
      </c>
      <c r="AI363" s="1">
        <v>2.4500000000000002</v>
      </c>
      <c r="AJ363" s="1">
        <v>28.356481481481481</v>
      </c>
      <c r="AK363" s="1">
        <v>6.7000000000000004E-2</v>
      </c>
      <c r="AL363" s="1">
        <v>200</v>
      </c>
      <c r="AM363" s="1">
        <v>30</v>
      </c>
      <c r="AN363" s="1">
        <f>((AA363*(AB363-AC363))/((AA363+(AK363*(1+(AL363/AM363))))*AH363*AI363))</f>
        <v>6.5929962586365898E-4</v>
      </c>
      <c r="AO363" s="1">
        <f>((86400*AD363*AE363*(AF363-AG363))/AM363)/((AA363+(AK363*(1+(AL363/AM363))))*AH363*AI363)</f>
        <v>5.3634786509065011E-4</v>
      </c>
      <c r="AP363" s="1">
        <f>AN363+AO363</f>
        <v>1.1956474909543091E-3</v>
      </c>
      <c r="AQ363" s="1">
        <f>AP363*Z363</f>
        <v>9701.4837416032642</v>
      </c>
      <c r="AR363" s="1">
        <v>388000</v>
      </c>
      <c r="AS363" s="1">
        <v>100</v>
      </c>
      <c r="AT363" s="1">
        <v>5</v>
      </c>
      <c r="AU363" s="1">
        <f>((AA363*(AB363-AC363))/((AA363+(AK363*(1+(AS363/AT363))))*AH363*AI363))</f>
        <v>2.684739241793842E-4</v>
      </c>
      <c r="AV363" s="1">
        <f>((86400*AD363*AE363*(AF363-AG363))/AT363)/((AA363+(AK363*(1+(AS363/AT363))))*AH363*AI363)</f>
        <v>1.3104398402546604E-3</v>
      </c>
      <c r="AW363" s="1">
        <f>AU363+AV363</f>
        <v>1.5789137644340446E-3</v>
      </c>
      <c r="AX363" s="1">
        <f>AW363*AR363</f>
        <v>612.61854060040935</v>
      </c>
      <c r="AY363" s="1">
        <v>392000</v>
      </c>
      <c r="AZ363" s="1">
        <v>2.0000000000000001E-4</v>
      </c>
      <c r="BA363" s="1">
        <v>0.1</v>
      </c>
      <c r="BB363" s="1">
        <f>AY363*AZ363*BA363</f>
        <v>7.8400000000000007</v>
      </c>
      <c r="BC363" s="1">
        <v>30000</v>
      </c>
      <c r="BD363" s="1">
        <f>BC363*W363/E363</f>
        <v>75.396179499741962</v>
      </c>
      <c r="BE363" s="1">
        <f>9325000-E363</f>
        <v>8970927.0292326473</v>
      </c>
      <c r="BF363" s="1">
        <f>AZ363*BE363</f>
        <v>1794.1854058465296</v>
      </c>
      <c r="BG363" s="1">
        <f>AVERAGE(BF361:BF363)</f>
        <v>598.06180194884325</v>
      </c>
      <c r="BH363" s="1">
        <f>IF((BD363+BB363+AX363+AQ363)&lt;BG363,BD363+BB363+AX363+AQ363,BG363)</f>
        <v>598.06180194884325</v>
      </c>
      <c r="BI363" s="11">
        <v>794.70539999999926</v>
      </c>
      <c r="BJ363" s="1">
        <v>20087.260015835269</v>
      </c>
      <c r="BK363" s="1">
        <v>20524.529511136134</v>
      </c>
    </row>
    <row r="364" spans="1:63">
      <c r="A364" s="8">
        <v>40176</v>
      </c>
      <c r="B364" s="7" t="s">
        <v>420</v>
      </c>
      <c r="C364" s="1">
        <v>22.220333374999999</v>
      </c>
      <c r="D364" s="1">
        <f>1*C364-19.06222222</f>
        <v>3.1581111550000003</v>
      </c>
      <c r="E364" s="1">
        <f>-9018.7*D364^3 + 50694*D364^2 + 41936*D364-0.0000001</f>
        <v>353973.05085062201</v>
      </c>
      <c r="F364" s="1">
        <f>C364-C365</f>
        <v>3.2333638888886185E-3</v>
      </c>
      <c r="G364" s="1">
        <f>-2254.7*D364^4 + 16898*D364^3 + 20968*D364^2 + 0.8449*D364-0.0000003</f>
        <v>517098.7297478941</v>
      </c>
      <c r="H364" s="1">
        <f>G364-G363</f>
        <v>-383.47818442818243</v>
      </c>
      <c r="I364" s="1">
        <v>1016.7083333333334</v>
      </c>
      <c r="J364" s="9">
        <v>1.2999999999999999E-3</v>
      </c>
      <c r="K364" s="1">
        <v>1.1679999999999999</v>
      </c>
      <c r="L364" s="9">
        <v>2453000</v>
      </c>
      <c r="M364" s="1">
        <v>3.4833333333333338</v>
      </c>
      <c r="N364" s="1">
        <v>19.550757825390303</v>
      </c>
      <c r="O364" s="10">
        <v>18.804166666666671</v>
      </c>
      <c r="P364" s="1">
        <f>AVERAGE(Q364:Q365)</f>
        <v>23.7781375</v>
      </c>
      <c r="Q364" s="1">
        <f>1.158*O364+2.676</f>
        <v>24.451225000000001</v>
      </c>
      <c r="R364" s="1">
        <f>EXP(2.3026*(((7.5*P364)/(P364+237.3)+0.7858)))</f>
        <v>29.436408790871699</v>
      </c>
      <c r="S364" s="1">
        <f>((0.622/I364)*J364*K364*L364*M364*(N364-R364))</f>
        <v>-78.465374731131632</v>
      </c>
      <c r="T364" s="1">
        <f>IF(S364&lt;0,S364,0)</f>
        <v>-78.465374731131632</v>
      </c>
      <c r="U364" s="9">
        <v>2258000</v>
      </c>
      <c r="V364" s="1">
        <f>(-T364)*E364/U364</f>
        <v>12.300543879413626</v>
      </c>
      <c r="W364" s="1">
        <f>V364*3600*24/1000</f>
        <v>1062.7669911813373</v>
      </c>
      <c r="X364" s="1">
        <v>0</v>
      </c>
      <c r="Y364" s="1">
        <f>X364*E364</f>
        <v>0</v>
      </c>
      <c r="Z364" s="1">
        <v>8114000</v>
      </c>
      <c r="AA364" s="1">
        <v>0.1</v>
      </c>
      <c r="AB364" s="1">
        <v>27.3</v>
      </c>
      <c r="AC364" s="1">
        <v>0.47623333333333484</v>
      </c>
      <c r="AD364" s="1">
        <v>1.161</v>
      </c>
      <c r="AE364" s="1">
        <v>1.013E-3</v>
      </c>
      <c r="AF364" s="1">
        <v>2.1706899006021563</v>
      </c>
      <c r="AG364" s="1">
        <v>1.9545253646671918</v>
      </c>
      <c r="AH364" s="1">
        <v>998.47272531207204</v>
      </c>
      <c r="AI364" s="1">
        <v>2.4500000000000002</v>
      </c>
      <c r="AJ364" s="1">
        <v>28.356481481481481</v>
      </c>
      <c r="AK364" s="1">
        <v>6.7000000000000004E-2</v>
      </c>
      <c r="AL364" s="1">
        <v>200</v>
      </c>
      <c r="AM364" s="1">
        <v>30</v>
      </c>
      <c r="AN364" s="1">
        <f>((AA364*(AB364-AC364))/((AA364+(AK364*(1+(AL364/AM364))))*AH364*AI364))</f>
        <v>1.7868370067617859E-3</v>
      </c>
      <c r="AO364" s="1">
        <f>((86400*AD364*AE364*(AF364-AG364))/AM364)/((AA364+(AK364*(1+(AL364/AM364))))*AH364*AI364)</f>
        <v>4.8773483354958876E-4</v>
      </c>
      <c r="AP364" s="1">
        <f>AN364+AO364</f>
        <v>2.2745718403113747E-3</v>
      </c>
      <c r="AQ364" s="1">
        <f>AP364*Z364</f>
        <v>18455.875912286494</v>
      </c>
      <c r="AR364" s="1">
        <v>388000</v>
      </c>
      <c r="AS364" s="1">
        <v>100</v>
      </c>
      <c r="AT364" s="1">
        <v>5</v>
      </c>
      <c r="AU364" s="1">
        <f>((AA364*(AB364-AC364))/((AA364+(AK364*(1+(AS364/AT364))))*AH364*AI364))</f>
        <v>7.2761931640089527E-4</v>
      </c>
      <c r="AV364" s="1">
        <f>((86400*AD364*AE364*(AF364-AG364))/AT364)/((AA364+(AK364*(1+(AS364/AT364))))*AH364*AI364)</f>
        <v>1.1916653331981327E-3</v>
      </c>
      <c r="AW364" s="1">
        <f>AU364+AV364</f>
        <v>1.919284649599028E-3</v>
      </c>
      <c r="AX364" s="1">
        <f>AW364*AR364</f>
        <v>744.68244404442294</v>
      </c>
      <c r="AY364" s="1">
        <v>392000</v>
      </c>
      <c r="AZ364" s="1">
        <v>0</v>
      </c>
      <c r="BA364" s="1">
        <v>0.1</v>
      </c>
      <c r="BB364" s="1">
        <f>AY364*AZ364*BA364</f>
        <v>0</v>
      </c>
      <c r="BC364" s="1">
        <v>30000</v>
      </c>
      <c r="BD364" s="1">
        <f>BC364*W364/E364</f>
        <v>90.071856201547035</v>
      </c>
      <c r="BE364" s="1">
        <f>9325000-E364</f>
        <v>8971026.9491493776</v>
      </c>
      <c r="BF364" s="1">
        <f>AZ364*BE364</f>
        <v>0</v>
      </c>
      <c r="BG364" s="1">
        <f>AVERAGE(BF362:BF364)</f>
        <v>598.06180194884325</v>
      </c>
      <c r="BH364" s="1">
        <f>IF((BD364+BB364+AX364+AQ364)&lt;BG364,BD364+BB364+AX364+AQ364,BG364)</f>
        <v>598.06180194884325</v>
      </c>
      <c r="BI364" s="11">
        <v>814.35599999999965</v>
      </c>
      <c r="BJ364" s="1">
        <v>20135.433058298935</v>
      </c>
      <c r="BK364" s="1">
        <v>20000.365865052088</v>
      </c>
    </row>
    <row r="365" spans="1:63">
      <c r="A365" s="8">
        <v>40177</v>
      </c>
      <c r="B365" s="7" t="s">
        <v>421</v>
      </c>
      <c r="C365" s="1">
        <v>22.217100011111111</v>
      </c>
      <c r="D365" s="1">
        <f>1*C365-19.06222222</f>
        <v>3.1548777911111117</v>
      </c>
      <c r="E365" s="1">
        <f>-9018.7*D365^3 + 50694*D365^2 + 41936*D365-0.0000001</f>
        <v>353674.30632998119</v>
      </c>
      <c r="F365" s="1">
        <f>C365-C366</f>
        <v>3.1437144078090284E-3</v>
      </c>
      <c r="G365" s="1">
        <f>-2254.7*D365^4 + 16898*D365^3 + 20968*D365^2 + 0.8449*D365-0.0000003</f>
        <v>515954.69628389383</v>
      </c>
      <c r="H365" s="1">
        <f>G365-G364</f>
        <v>-1144.0334640002693</v>
      </c>
      <c r="I365" s="1">
        <v>1011.2624999999997</v>
      </c>
      <c r="J365" s="9">
        <v>1.2999999999999999E-3</v>
      </c>
      <c r="K365" s="1">
        <v>1.1679999999999999</v>
      </c>
      <c r="L365" s="9">
        <v>2453000</v>
      </c>
      <c r="M365" s="1">
        <v>6.1916666666666664</v>
      </c>
      <c r="N365" s="1">
        <v>14.440606661618206</v>
      </c>
      <c r="O365" s="10">
        <v>17.641666666666666</v>
      </c>
      <c r="P365" s="1">
        <f>AVERAGE(Q365:Q366)</f>
        <v>20.417524999999998</v>
      </c>
      <c r="Q365" s="1">
        <f>1.158*O365+2.676</f>
        <v>23.105049999999999</v>
      </c>
      <c r="R365" s="1">
        <f>EXP(2.3026*(((7.5*P365)/(P365+237.3)+0.7858)))</f>
        <v>23.98789767474754</v>
      </c>
      <c r="S365" s="1">
        <f>((0.622/I365)*J365*K365*L365*M365*(N365-R365))</f>
        <v>-135.42472220987963</v>
      </c>
      <c r="T365" s="1">
        <f>IF(S365&lt;0,S365,0)</f>
        <v>-135.42472220987963</v>
      </c>
      <c r="U365" s="9">
        <v>2258000</v>
      </c>
      <c r="V365" s="1">
        <f>(-T365)*E365/U365</f>
        <v>21.211800127329308</v>
      </c>
      <c r="W365" s="1">
        <f>V365*3600*24/1000</f>
        <v>1832.6995310012524</v>
      </c>
      <c r="X365" s="1">
        <v>5.9999999999999995E-4</v>
      </c>
      <c r="Y365" s="1">
        <f>X365*E365</f>
        <v>212.2045837979887</v>
      </c>
      <c r="Z365" s="1">
        <v>8114000</v>
      </c>
      <c r="AA365" s="1">
        <v>0.1</v>
      </c>
      <c r="AC365" s="1">
        <v>-0.25015333333333295</v>
      </c>
      <c r="AD365" s="1">
        <v>1.161</v>
      </c>
      <c r="AE365" s="1">
        <v>1.013E-3</v>
      </c>
      <c r="AF365" s="1">
        <v>2.017942035675901</v>
      </c>
      <c r="AG365" s="1">
        <v>1.4436693646898009</v>
      </c>
      <c r="AH365" s="1">
        <v>998.69034908372089</v>
      </c>
      <c r="AI365" s="1">
        <v>2.4500000000000002</v>
      </c>
      <c r="AJ365" s="1">
        <v>28.356481481481481</v>
      </c>
      <c r="AK365" s="1">
        <v>6.7000000000000004E-2</v>
      </c>
      <c r="AL365" s="1">
        <v>200</v>
      </c>
      <c r="AM365" s="1">
        <v>30</v>
      </c>
      <c r="AN365" s="1">
        <f>((AA365*(AB365-AC365))/((AA365+(AK365*(1+(AL365/AM365))))*AH365*AI365))</f>
        <v>1.6660070048281692E-5</v>
      </c>
      <c r="AO365" s="1">
        <f>((86400*AD365*AE365*(AF365-AG365))/AM365)/((AA365+(AK365*(1+(AL365/AM365))))*AH365*AI365)</f>
        <v>1.2954564892044185E-3</v>
      </c>
      <c r="AP365" s="1">
        <f>AN365+AO365</f>
        <v>1.3121165592527002E-3</v>
      </c>
      <c r="AQ365" s="1">
        <f>AP365*Z365</f>
        <v>10646.51376177641</v>
      </c>
      <c r="AR365" s="1">
        <v>388000</v>
      </c>
      <c r="AS365" s="1">
        <v>100</v>
      </c>
      <c r="AT365" s="1">
        <v>5</v>
      </c>
      <c r="AU365" s="1">
        <f>((AA365*(AB365-AC365))/((AA365+(AK365*(1+(AS365/AT365))))*AH365*AI365))</f>
        <v>6.7841603536577277E-6</v>
      </c>
      <c r="AV365" s="1">
        <f>((86400*AD365*AE365*(AF365-AG365))/AT365)/((AA365+(AK365*(1+(AS365/AT365))))*AH365*AI365)</f>
        <v>3.1651431939287776E-3</v>
      </c>
      <c r="AW365" s="1">
        <f>AU365+AV365</f>
        <v>3.1719273542824352E-3</v>
      </c>
      <c r="AX365" s="1">
        <f>AW365*AR365</f>
        <v>1230.7078134615849</v>
      </c>
      <c r="AY365" s="1">
        <v>392000</v>
      </c>
      <c r="AZ365" s="1">
        <v>5.9999999999999995E-4</v>
      </c>
      <c r="BA365" s="1">
        <v>0.1</v>
      </c>
      <c r="BB365" s="1">
        <f>AY365*AZ365*BA365</f>
        <v>23.52</v>
      </c>
      <c r="BC365" s="1">
        <v>30000</v>
      </c>
      <c r="BD365" s="1">
        <f>BC365*W365/E365</f>
        <v>155.45654560142074</v>
      </c>
      <c r="BE365" s="1">
        <f>9325000-E365</f>
        <v>8971325.6936700195</v>
      </c>
      <c r="BF365" s="1">
        <f>AZ365*BE365</f>
        <v>5382.7954162020114</v>
      </c>
      <c r="BG365" s="1">
        <f>AVERAGE(BF363:BF365)</f>
        <v>2392.3269406828472</v>
      </c>
      <c r="BH365" s="1">
        <f>IF((BD365+BB365+AX365+AQ365)&lt;BG365,BD365+BB365+AX365+AQ365,BG365)</f>
        <v>2392.3269406828472</v>
      </c>
      <c r="BI365" s="11">
        <v>912.11670000000095</v>
      </c>
      <c r="BJ365" s="1">
        <v>19934.907136030335</v>
      </c>
      <c r="BK365" s="1">
        <v>19499.251919233327</v>
      </c>
    </row>
    <row r="366" spans="1:63">
      <c r="A366" s="8">
        <v>40178</v>
      </c>
      <c r="B366" s="7" t="s">
        <v>422</v>
      </c>
      <c r="C366" s="1">
        <v>22.213956296703302</v>
      </c>
      <c r="D366" s="1">
        <f>1*C366-19.06222222</f>
        <v>3.1517340767033026</v>
      </c>
      <c r="E366" s="1">
        <f>-9018.7*D366^3 + 50694*D366^2 + 41936*D366-0.0000001</f>
        <v>353383.14994998224</v>
      </c>
      <c r="F366" s="1">
        <f>C366-C367</f>
        <v>22.213956296703302</v>
      </c>
      <c r="G366" s="1">
        <f>-2254.7*D366^4 + 16898*D366^3 + 20968*D366^2 + 0.8449*D366-0.0000003</f>
        <v>514843.30994918745</v>
      </c>
      <c r="H366" s="1">
        <f>G366-G365</f>
        <v>-1111.3863347063889</v>
      </c>
      <c r="I366" s="1">
        <v>1013.6</v>
      </c>
      <c r="J366" s="9">
        <v>1.2999999999999999E-3</v>
      </c>
      <c r="K366" s="1">
        <v>1.1679999999999999</v>
      </c>
      <c r="L366" s="9">
        <v>2453000</v>
      </c>
      <c r="M366" s="1">
        <v>4.7</v>
      </c>
      <c r="N366" s="1">
        <v>9.5879182014205799</v>
      </c>
      <c r="O366" s="10">
        <v>13</v>
      </c>
      <c r="P366" s="1">
        <f>AVERAGE(Q366:Q367)</f>
        <v>17.729999999999997</v>
      </c>
      <c r="Q366" s="1">
        <f>1.158*O366+2.676</f>
        <v>17.729999999999997</v>
      </c>
      <c r="R366" s="1">
        <f>EXP(2.3026*(((7.5*P366)/(P366+237.3)+0.7858)))</f>
        <v>20.286994379564014</v>
      </c>
      <c r="S366" s="1">
        <f>((0.622/I366)*J366*K366*L366*M366*(N366-R366))</f>
        <v>-114.93483158253154</v>
      </c>
      <c r="T366" s="1">
        <f>IF(S366&lt;0,S366,0)</f>
        <v>-114.93483158253154</v>
      </c>
      <c r="U366" s="9">
        <v>2258000</v>
      </c>
      <c r="V366" s="1">
        <f>(-T366)*E366/U366</f>
        <v>17.987614182287732</v>
      </c>
      <c r="W366" s="1">
        <f>V366*3600*24/1000</f>
        <v>1554.1298653496599</v>
      </c>
      <c r="X366" s="1">
        <v>0</v>
      </c>
      <c r="Y366" s="1">
        <f>X366*E366</f>
        <v>0</v>
      </c>
      <c r="Z366" s="1">
        <v>8114000</v>
      </c>
      <c r="AA366" s="1">
        <v>0.1</v>
      </c>
      <c r="AC366" s="1">
        <v>-2.016926666666667</v>
      </c>
      <c r="AD366" s="1">
        <v>1.161</v>
      </c>
      <c r="AE366" s="1">
        <v>1.013E-3</v>
      </c>
      <c r="AF366" s="1">
        <v>1.4977709027569757</v>
      </c>
      <c r="AG366" s="1">
        <v>0.9585733777644645</v>
      </c>
      <c r="AH366" s="1">
        <v>999.40585561294449</v>
      </c>
      <c r="AI366" s="1">
        <v>2.4500000000000002</v>
      </c>
      <c r="AJ366" s="1">
        <v>28.356481481481481</v>
      </c>
      <c r="AK366" s="1">
        <v>6.7000000000000004E-2</v>
      </c>
      <c r="AL366" s="1">
        <v>200</v>
      </c>
      <c r="AM366" s="1">
        <v>30</v>
      </c>
      <c r="AN366" s="1">
        <f>((AA366*(AB366-AC366))/((AA366+(AK366*(1+(AL366/AM366))))*AH366*AI366))</f>
        <v>1.3423000308650308E-4</v>
      </c>
      <c r="AO366" s="1">
        <f>((86400*AD366*AE366*(AF366-AG366))/AM366)/((AA366+(AK366*(1+(AL366/AM366))))*AH366*AI366)</f>
        <v>1.215462418093371E-3</v>
      </c>
      <c r="AP366" s="1">
        <f>AN366+AO366</f>
        <v>1.349692421179874E-3</v>
      </c>
      <c r="AQ366" s="1">
        <f>AP366*Z366</f>
        <v>10951.404305453498</v>
      </c>
      <c r="AR366" s="1">
        <v>388000</v>
      </c>
      <c r="AS366" s="1">
        <v>100</v>
      </c>
      <c r="AT366" s="1">
        <v>5</v>
      </c>
      <c r="AU366" s="1">
        <f>((AA366*(AB366-AC366))/((AA366+(AK366*(1+(AS366/AT366))))*AH366*AI366))</f>
        <v>5.4659906145156414E-5</v>
      </c>
      <c r="AV366" s="1">
        <f>((86400*AD366*AE366*(AF366-AG366))/AT366)/((AA366+(AK366*(1+(AS366/AT366))))*AH366*AI366)</f>
        <v>2.969696498619636E-3</v>
      </c>
      <c r="AW366" s="1">
        <f>AU366+AV366</f>
        <v>3.0243564047647926E-3</v>
      </c>
      <c r="AX366" s="1">
        <f>AW366*AR366</f>
        <v>1173.4502850487395</v>
      </c>
      <c r="AY366" s="1">
        <v>392000</v>
      </c>
      <c r="AZ366" s="1">
        <v>0</v>
      </c>
      <c r="BA366" s="1">
        <v>0.1</v>
      </c>
      <c r="BB366" s="1">
        <f>AY366*AZ366*BA366</f>
        <v>0</v>
      </c>
      <c r="BC366" s="1">
        <v>30000</v>
      </c>
      <c r="BD366" s="1">
        <f>BC366*W366/E366</f>
        <v>131.93582084230368</v>
      </c>
      <c r="BE366" s="1">
        <f>9325000-E366</f>
        <v>8971616.8500500172</v>
      </c>
      <c r="BF366" s="1">
        <f>AZ366*BE366</f>
        <v>0</v>
      </c>
      <c r="BG366" s="1">
        <f>AVERAGE(BF364:BF366)</f>
        <v>1794.2651387340038</v>
      </c>
      <c r="BH366" s="1">
        <f>IF((BD366+BB366+AX366+AQ366)&lt;BG366,BD366+BB366+AX366+AQ366,BG366)</f>
        <v>1794.2651387340038</v>
      </c>
      <c r="BI366" s="11">
        <v>864.08549999999934</v>
      </c>
      <c r="BJ366" s="1">
        <v>0</v>
      </c>
      <c r="BK366" s="1">
        <v>18910.312356344766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2011-08-18T07:48:12Z</dcterms:created>
  <dcterms:modified xsi:type="dcterms:W3CDTF">2011-08-18T07:50:36Z</dcterms:modified>
</cp:coreProperties>
</file>